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15" windowWidth="19740" windowHeight="7875"/>
  </bookViews>
  <sheets>
    <sheet name="дод 1 дох" sheetId="5" r:id="rId1"/>
    <sheet name="дод 2 джерела" sheetId="4" r:id="rId2"/>
    <sheet name="дод 3" sheetId="3" r:id="rId3"/>
    <sheet name="дод 4" sheetId="2" r:id="rId4"/>
    <sheet name="дод 5 трансф" sheetId="1" r:id="rId5"/>
  </sheets>
  <definedNames>
    <definedName name="Z_03B0B3DA_D3A4_42AD_B307_1A4E0842AF4B_.wvu.PrintTitles" localSheetId="0" hidden="1">'дод 1 дох'!$7:$8</definedName>
    <definedName name="Z_0D23CBFE_1AE5_44E3_A57B_1104ADF05CF0_.wvu.PrintTitles" localSheetId="0" hidden="1">'дод 1 дох'!$6:$8</definedName>
    <definedName name="Z_1424C569_718F_47D6_BC5A_D67C1E6BA45C_.wvu.PrintTitles" localSheetId="0" hidden="1">'дод 1 дох'!$7:$8</definedName>
    <definedName name="Z_89B724E8_ED6C_4DB8_8245_E5D235C9793D_.wvu.PrintTitles" localSheetId="0" hidden="1">'дод 1 дох'!$6:$8</definedName>
    <definedName name="_xlnm.Print_Titles" localSheetId="0">'дод 1 дох'!$7:$8</definedName>
    <definedName name="_xlnm.Print_Titles" localSheetId="2">'дод 3'!$9:$13</definedName>
    <definedName name="_xlnm.Print_Titles" localSheetId="4">'дод 5 трансф'!$A:$B</definedName>
    <definedName name="_xlnm.Print_Area" localSheetId="4">'дод 5 трансф'!$A$1:$V$47</definedName>
  </definedNames>
  <calcPr calcId="125725"/>
</workbook>
</file>

<file path=xl/calcChain.xml><?xml version="1.0" encoding="utf-8"?>
<calcChain xmlns="http://schemas.openxmlformats.org/spreadsheetml/2006/main">
  <c r="C90" i="5"/>
  <c r="C89"/>
  <c r="C88"/>
  <c r="F87"/>
  <c r="C87"/>
  <c r="F86"/>
  <c r="E86"/>
  <c r="D86"/>
  <c r="C86" s="1"/>
  <c r="C85"/>
  <c r="F84"/>
  <c r="E84"/>
  <c r="D84"/>
  <c r="C84"/>
  <c r="C83"/>
  <c r="F82"/>
  <c r="C82"/>
  <c r="F81"/>
  <c r="E81"/>
  <c r="D81"/>
  <c r="C81" s="1"/>
  <c r="F80"/>
  <c r="C80"/>
  <c r="C79"/>
  <c r="E78"/>
  <c r="D78"/>
  <c r="C78" s="1"/>
  <c r="E77"/>
  <c r="D77"/>
  <c r="C77"/>
  <c r="E76"/>
  <c r="D76"/>
  <c r="C76" s="1"/>
  <c r="C74"/>
  <c r="F73"/>
  <c r="E73"/>
  <c r="D73"/>
  <c r="C73"/>
  <c r="C72"/>
  <c r="C71"/>
  <c r="C70"/>
  <c r="C69"/>
  <c r="F68"/>
  <c r="E68"/>
  <c r="E67" s="1"/>
  <c r="D68"/>
  <c r="C68"/>
  <c r="C66"/>
  <c r="F65"/>
  <c r="E65"/>
  <c r="D65"/>
  <c r="C65" s="1"/>
  <c r="C64"/>
  <c r="C63"/>
  <c r="C62"/>
  <c r="F61"/>
  <c r="E61"/>
  <c r="D61"/>
  <c r="C61"/>
  <c r="F60"/>
  <c r="E60"/>
  <c r="D60"/>
  <c r="C60"/>
  <c r="C59"/>
  <c r="C58"/>
  <c r="F57"/>
  <c r="E57"/>
  <c r="D57"/>
  <c r="C57"/>
  <c r="C50"/>
  <c r="C49"/>
  <c r="C48"/>
  <c r="F47"/>
  <c r="E47"/>
  <c r="D47"/>
  <c r="C47" s="1"/>
  <c r="F46"/>
  <c r="E46"/>
  <c r="D46"/>
  <c r="C46" s="1"/>
  <c r="C45"/>
  <c r="C44"/>
  <c r="C43"/>
  <c r="F42"/>
  <c r="E42"/>
  <c r="D42"/>
  <c r="C42"/>
  <c r="F41"/>
  <c r="E41"/>
  <c r="D41"/>
  <c r="C41"/>
  <c r="F40"/>
  <c r="F75" s="1"/>
  <c r="F91" s="1"/>
  <c r="D40"/>
  <c r="D75" s="1"/>
  <c r="C39"/>
  <c r="C38"/>
  <c r="C37"/>
  <c r="F36"/>
  <c r="E36"/>
  <c r="D36"/>
  <c r="C36" s="1"/>
  <c r="F35"/>
  <c r="E35"/>
  <c r="D35"/>
  <c r="C35" s="1"/>
  <c r="C34"/>
  <c r="C33"/>
  <c r="F32"/>
  <c r="E32"/>
  <c r="D32"/>
  <c r="C32" s="1"/>
  <c r="C31"/>
  <c r="C30"/>
  <c r="C29"/>
  <c r="F28"/>
  <c r="E28"/>
  <c r="D28"/>
  <c r="C28"/>
  <c r="F27"/>
  <c r="E27"/>
  <c r="D27"/>
  <c r="C27"/>
  <c r="C26"/>
  <c r="C25"/>
  <c r="C24"/>
  <c r="C23"/>
  <c r="C22"/>
  <c r="C21"/>
  <c r="C20"/>
  <c r="C19"/>
  <c r="F18"/>
  <c r="E18"/>
  <c r="D18"/>
  <c r="C18" s="1"/>
  <c r="C17"/>
  <c r="C16"/>
  <c r="C15"/>
  <c r="C14"/>
  <c r="C13"/>
  <c r="F12"/>
  <c r="E12"/>
  <c r="D12"/>
  <c r="C12"/>
  <c r="F11"/>
  <c r="E11"/>
  <c r="D11"/>
  <c r="C11"/>
  <c r="F10"/>
  <c r="F79" s="1"/>
  <c r="F78" s="1"/>
  <c r="F77" s="1"/>
  <c r="F76" s="1"/>
  <c r="E10"/>
  <c r="D10"/>
  <c r="C10"/>
  <c r="C17" i="4"/>
  <c r="F16"/>
  <c r="E16"/>
  <c r="D16"/>
  <c r="C16"/>
  <c r="F15"/>
  <c r="E15"/>
  <c r="D15"/>
  <c r="C15"/>
  <c r="C13"/>
  <c r="F12"/>
  <c r="E12"/>
  <c r="D12"/>
  <c r="C12" s="1"/>
  <c r="F11"/>
  <c r="E11"/>
  <c r="D11"/>
  <c r="C11"/>
  <c r="J144" i="3"/>
  <c r="E144"/>
  <c r="P144" s="1"/>
  <c r="J143"/>
  <c r="E143"/>
  <c r="P143" s="1"/>
  <c r="J142"/>
  <c r="E142"/>
  <c r="P142" s="1"/>
  <c r="J141"/>
  <c r="E141"/>
  <c r="P141" s="1"/>
  <c r="J140"/>
  <c r="E140"/>
  <c r="P140" s="1"/>
  <c r="J139"/>
  <c r="E139"/>
  <c r="P139" s="1"/>
  <c r="O137"/>
  <c r="N137"/>
  <c r="M137"/>
  <c r="L137"/>
  <c r="K137"/>
  <c r="J137"/>
  <c r="I137"/>
  <c r="H137"/>
  <c r="G137"/>
  <c r="F137"/>
  <c r="E137"/>
  <c r="P137" s="1"/>
  <c r="J136"/>
  <c r="E136"/>
  <c r="P136" s="1"/>
  <c r="J135"/>
  <c r="E135"/>
  <c r="P135" s="1"/>
  <c r="J134"/>
  <c r="E134"/>
  <c r="P134" s="1"/>
  <c r="J133"/>
  <c r="E133"/>
  <c r="P133" s="1"/>
  <c r="J132"/>
  <c r="P132" s="1"/>
  <c r="E131"/>
  <c r="P131" s="1"/>
  <c r="E130"/>
  <c r="P130" s="1"/>
  <c r="O129"/>
  <c r="N129"/>
  <c r="M129"/>
  <c r="L129"/>
  <c r="K129"/>
  <c r="J129"/>
  <c r="I129"/>
  <c r="H129"/>
  <c r="G129"/>
  <c r="F129"/>
  <c r="E129"/>
  <c r="P129" s="1"/>
  <c r="O128"/>
  <c r="N128"/>
  <c r="N145" s="1"/>
  <c r="M128"/>
  <c r="L128"/>
  <c r="L145" s="1"/>
  <c r="K128"/>
  <c r="I128"/>
  <c r="H128"/>
  <c r="H145" s="1"/>
  <c r="G128"/>
  <c r="F128"/>
  <c r="F145" s="1"/>
  <c r="E128"/>
  <c r="J127"/>
  <c r="E127"/>
  <c r="P127" s="1"/>
  <c r="J126"/>
  <c r="E126"/>
  <c r="P126" s="1"/>
  <c r="O125"/>
  <c r="N125"/>
  <c r="M125"/>
  <c r="L125"/>
  <c r="K125"/>
  <c r="J125"/>
  <c r="I125"/>
  <c r="H125"/>
  <c r="G125"/>
  <c r="F125"/>
  <c r="E125"/>
  <c r="P125" s="1"/>
  <c r="O124"/>
  <c r="J124" s="1"/>
  <c r="N124"/>
  <c r="M124"/>
  <c r="L124"/>
  <c r="K124"/>
  <c r="I124"/>
  <c r="H124"/>
  <c r="G124"/>
  <c r="F124"/>
  <c r="E124"/>
  <c r="P124" s="1"/>
  <c r="J123"/>
  <c r="E123"/>
  <c r="P123" s="1"/>
  <c r="J122"/>
  <c r="E122"/>
  <c r="P122" s="1"/>
  <c r="J121"/>
  <c r="E121"/>
  <c r="P121" s="1"/>
  <c r="J120"/>
  <c r="E120"/>
  <c r="P120" s="1"/>
  <c r="J119"/>
  <c r="E119"/>
  <c r="P119" s="1"/>
  <c r="J118"/>
  <c r="E118"/>
  <c r="P118" s="1"/>
  <c r="O117"/>
  <c r="J117" s="1"/>
  <c r="N117"/>
  <c r="M117"/>
  <c r="L117"/>
  <c r="K117"/>
  <c r="I117"/>
  <c r="H117"/>
  <c r="G117"/>
  <c r="F117"/>
  <c r="E117"/>
  <c r="P117" s="1"/>
  <c r="O116"/>
  <c r="J116" s="1"/>
  <c r="N116"/>
  <c r="M116"/>
  <c r="L116"/>
  <c r="K116"/>
  <c r="I116"/>
  <c r="H116"/>
  <c r="G116"/>
  <c r="F116"/>
  <c r="E116"/>
  <c r="P116" s="1"/>
  <c r="J115"/>
  <c r="E115"/>
  <c r="P115" s="1"/>
  <c r="J114"/>
  <c r="E114"/>
  <c r="P114" s="1"/>
  <c r="O113"/>
  <c r="J113" s="1"/>
  <c r="N113"/>
  <c r="M113"/>
  <c r="L113"/>
  <c r="K113"/>
  <c r="I113"/>
  <c r="H113"/>
  <c r="G113"/>
  <c r="F113"/>
  <c r="E113"/>
  <c r="P113" s="1"/>
  <c r="O112"/>
  <c r="J112" s="1"/>
  <c r="N112"/>
  <c r="M112"/>
  <c r="L112"/>
  <c r="K112"/>
  <c r="I112"/>
  <c r="H112"/>
  <c r="G112"/>
  <c r="F112"/>
  <c r="E112"/>
  <c r="P112" s="1"/>
  <c r="J111"/>
  <c r="E111"/>
  <c r="P111" s="1"/>
  <c r="P110"/>
  <c r="J110"/>
  <c r="P109"/>
  <c r="J109"/>
  <c r="O108"/>
  <c r="N108"/>
  <c r="M108"/>
  <c r="L108"/>
  <c r="K108"/>
  <c r="J108"/>
  <c r="P108" s="1"/>
  <c r="I108"/>
  <c r="H108"/>
  <c r="G108"/>
  <c r="F108"/>
  <c r="E108"/>
  <c r="J107"/>
  <c r="E107"/>
  <c r="P107" s="1"/>
  <c r="J106"/>
  <c r="P106" s="1"/>
  <c r="J105"/>
  <c r="E105"/>
  <c r="P105" s="1"/>
  <c r="J104"/>
  <c r="E104"/>
  <c r="P104" s="1"/>
  <c r="J103"/>
  <c r="F103"/>
  <c r="E103"/>
  <c r="P103" s="1"/>
  <c r="J102"/>
  <c r="E102"/>
  <c r="P102" s="1"/>
  <c r="J101"/>
  <c r="E101"/>
  <c r="P101" s="1"/>
  <c r="J100"/>
  <c r="E100"/>
  <c r="P100" s="1"/>
  <c r="J99"/>
  <c r="E99"/>
  <c r="P99" s="1"/>
  <c r="J98"/>
  <c r="E98"/>
  <c r="P98" s="1"/>
  <c r="J97"/>
  <c r="F97"/>
  <c r="E97" s="1"/>
  <c r="P97" s="1"/>
  <c r="P96"/>
  <c r="E96"/>
  <c r="O95"/>
  <c r="N95"/>
  <c r="M95"/>
  <c r="L95"/>
  <c r="K95"/>
  <c r="J95"/>
  <c r="P95" s="1"/>
  <c r="I95"/>
  <c r="H95"/>
  <c r="G95"/>
  <c r="F95"/>
  <c r="E95"/>
  <c r="O94"/>
  <c r="N94"/>
  <c r="M94"/>
  <c r="L94"/>
  <c r="K94"/>
  <c r="J94"/>
  <c r="P94" s="1"/>
  <c r="I94"/>
  <c r="H94"/>
  <c r="G94"/>
  <c r="F94"/>
  <c r="E94"/>
  <c r="J93"/>
  <c r="E93"/>
  <c r="P93" s="1"/>
  <c r="J92"/>
  <c r="P92" s="1"/>
  <c r="J91"/>
  <c r="P91" s="1"/>
  <c r="O90"/>
  <c r="J90" s="1"/>
  <c r="N90"/>
  <c r="M90"/>
  <c r="L90"/>
  <c r="K90"/>
  <c r="I90"/>
  <c r="H90"/>
  <c r="G90"/>
  <c r="F90"/>
  <c r="E90"/>
  <c r="J89"/>
  <c r="E89"/>
  <c r="P89" s="1"/>
  <c r="J88"/>
  <c r="E88"/>
  <c r="P88" s="1"/>
  <c r="J87"/>
  <c r="F87"/>
  <c r="E87"/>
  <c r="P87" s="1"/>
  <c r="E86"/>
  <c r="P86" s="1"/>
  <c r="E85"/>
  <c r="P85" s="1"/>
  <c r="J84"/>
  <c r="E84"/>
  <c r="P84" s="1"/>
  <c r="J83"/>
  <c r="F83"/>
  <c r="E83" s="1"/>
  <c r="P83" s="1"/>
  <c r="P82"/>
  <c r="J82"/>
  <c r="J81"/>
  <c r="E81"/>
  <c r="P81" s="1"/>
  <c r="J80"/>
  <c r="E80"/>
  <c r="P80" s="1"/>
  <c r="O78"/>
  <c r="N78"/>
  <c r="M78"/>
  <c r="L78"/>
  <c r="K78"/>
  <c r="J78"/>
  <c r="I78"/>
  <c r="H78"/>
  <c r="G78"/>
  <c r="F78"/>
  <c r="E78" s="1"/>
  <c r="P77"/>
  <c r="J77"/>
  <c r="O76"/>
  <c r="N76"/>
  <c r="M76"/>
  <c r="L76"/>
  <c r="K76"/>
  <c r="J76"/>
  <c r="I76"/>
  <c r="H76"/>
  <c r="G76"/>
  <c r="F76"/>
  <c r="O75"/>
  <c r="N75"/>
  <c r="M75"/>
  <c r="L75"/>
  <c r="K75"/>
  <c r="J75"/>
  <c r="I75"/>
  <c r="H75"/>
  <c r="G75"/>
  <c r="F75"/>
  <c r="J74"/>
  <c r="E74"/>
  <c r="P74" s="1"/>
  <c r="J73"/>
  <c r="E73"/>
  <c r="P73" s="1"/>
  <c r="J72"/>
  <c r="E72"/>
  <c r="P72" s="1"/>
  <c r="J71"/>
  <c r="E71"/>
  <c r="P71" s="1"/>
  <c r="J70"/>
  <c r="E70"/>
  <c r="P70" s="1"/>
  <c r="J69"/>
  <c r="E69"/>
  <c r="P69" s="1"/>
  <c r="J68"/>
  <c r="E68"/>
  <c r="P68" s="1"/>
  <c r="J67"/>
  <c r="E67"/>
  <c r="P67" s="1"/>
  <c r="O65"/>
  <c r="N65"/>
  <c r="M65"/>
  <c r="L65"/>
  <c r="K65"/>
  <c r="J65"/>
  <c r="I65"/>
  <c r="H65"/>
  <c r="G65"/>
  <c r="F65"/>
  <c r="J64"/>
  <c r="E64"/>
  <c r="P64" s="1"/>
  <c r="J63"/>
  <c r="E63"/>
  <c r="P63" s="1"/>
  <c r="J62"/>
  <c r="E62"/>
  <c r="P62" s="1"/>
  <c r="J61"/>
  <c r="E61"/>
  <c r="P61" s="1"/>
  <c r="N60"/>
  <c r="K60"/>
  <c r="J60"/>
  <c r="I60"/>
  <c r="E60" s="1"/>
  <c r="J59"/>
  <c r="E59"/>
  <c r="P59" s="1"/>
  <c r="J58"/>
  <c r="E58"/>
  <c r="P58" s="1"/>
  <c r="J57"/>
  <c r="E57"/>
  <c r="P57" s="1"/>
  <c r="J56"/>
  <c r="E56"/>
  <c r="P56" s="1"/>
  <c r="J55"/>
  <c r="E55"/>
  <c r="P55" s="1"/>
  <c r="J54"/>
  <c r="E54"/>
  <c r="P54" s="1"/>
  <c r="J53"/>
  <c r="E53"/>
  <c r="P53" s="1"/>
  <c r="J52"/>
  <c r="E52"/>
  <c r="P52" s="1"/>
  <c r="J51"/>
  <c r="E51"/>
  <c r="P51" s="1"/>
  <c r="J50"/>
  <c r="E50"/>
  <c r="P50" s="1"/>
  <c r="J49"/>
  <c r="E49"/>
  <c r="P49" s="1"/>
  <c r="J48"/>
  <c r="E48"/>
  <c r="P48" s="1"/>
  <c r="J47"/>
  <c r="E47"/>
  <c r="P47" s="1"/>
  <c r="J46"/>
  <c r="E46"/>
  <c r="P46" s="1"/>
  <c r="J45"/>
  <c r="E45"/>
  <c r="P45" s="1"/>
  <c r="O44"/>
  <c r="J44" s="1"/>
  <c r="N44"/>
  <c r="M44"/>
  <c r="L44"/>
  <c r="K44"/>
  <c r="I44"/>
  <c r="H44"/>
  <c r="G44"/>
  <c r="F44"/>
  <c r="E44"/>
  <c r="P44" s="1"/>
  <c r="J43"/>
  <c r="E43"/>
  <c r="P43" s="1"/>
  <c r="J42"/>
  <c r="E42"/>
  <c r="P42" s="1"/>
  <c r="O40"/>
  <c r="J40" s="1"/>
  <c r="N40"/>
  <c r="M40"/>
  <c r="L40"/>
  <c r="K40"/>
  <c r="I40"/>
  <c r="H40"/>
  <c r="G40"/>
  <c r="F40"/>
  <c r="E40"/>
  <c r="P40" s="1"/>
  <c r="O39"/>
  <c r="J39" s="1"/>
  <c r="N39"/>
  <c r="M39"/>
  <c r="L39"/>
  <c r="K39"/>
  <c r="I39"/>
  <c r="H39"/>
  <c r="G39"/>
  <c r="F39"/>
  <c r="O38"/>
  <c r="J38" s="1"/>
  <c r="N38"/>
  <c r="M38"/>
  <c r="L38"/>
  <c r="K38"/>
  <c r="I38"/>
  <c r="H38"/>
  <c r="G38"/>
  <c r="F38"/>
  <c r="J37"/>
  <c r="E37"/>
  <c r="P37" s="1"/>
  <c r="O36"/>
  <c r="N36"/>
  <c r="M36"/>
  <c r="L36"/>
  <c r="K36"/>
  <c r="J36"/>
  <c r="P36" s="1"/>
  <c r="I36"/>
  <c r="H36"/>
  <c r="G36"/>
  <c r="F36"/>
  <c r="E36"/>
  <c r="J35"/>
  <c r="E35"/>
  <c r="P35" s="1"/>
  <c r="O34"/>
  <c r="J34" s="1"/>
  <c r="N34"/>
  <c r="M34"/>
  <c r="M17" s="1"/>
  <c r="L34"/>
  <c r="K34"/>
  <c r="K17" s="1"/>
  <c r="I34"/>
  <c r="I17" s="1"/>
  <c r="H34"/>
  <c r="G34"/>
  <c r="G17" s="1"/>
  <c r="F34"/>
  <c r="E34"/>
  <c r="J33"/>
  <c r="E33"/>
  <c r="P33" s="1"/>
  <c r="J32"/>
  <c r="E32"/>
  <c r="P32" s="1"/>
  <c r="J31"/>
  <c r="E31"/>
  <c r="P31" s="1"/>
  <c r="J30"/>
  <c r="E30"/>
  <c r="P30" s="1"/>
  <c r="J29"/>
  <c r="E29"/>
  <c r="P29" s="1"/>
  <c r="J28"/>
  <c r="E28"/>
  <c r="P28" s="1"/>
  <c r="J27"/>
  <c r="E27"/>
  <c r="P27" s="1"/>
  <c r="J26"/>
  <c r="E26"/>
  <c r="P26" s="1"/>
  <c r="J25"/>
  <c r="E25"/>
  <c r="P25" s="1"/>
  <c r="J24"/>
  <c r="E24"/>
  <c r="P24" s="1"/>
  <c r="J23"/>
  <c r="E23"/>
  <c r="P23" s="1"/>
  <c r="J22"/>
  <c r="E22"/>
  <c r="P22" s="1"/>
  <c r="J21"/>
  <c r="E21"/>
  <c r="P21" s="1"/>
  <c r="J20"/>
  <c r="E20"/>
  <c r="P20" s="1"/>
  <c r="J19"/>
  <c r="E19"/>
  <c r="P19" s="1"/>
  <c r="O18"/>
  <c r="N18"/>
  <c r="M18"/>
  <c r="L18"/>
  <c r="K18"/>
  <c r="J18"/>
  <c r="I18"/>
  <c r="H18"/>
  <c r="G18"/>
  <c r="F18"/>
  <c r="N17"/>
  <c r="L17"/>
  <c r="H17"/>
  <c r="F17"/>
  <c r="J16"/>
  <c r="E16"/>
  <c r="P16" s="1"/>
  <c r="O15"/>
  <c r="J15" s="1"/>
  <c r="N15"/>
  <c r="M15"/>
  <c r="M14" s="1"/>
  <c r="L15"/>
  <c r="K15"/>
  <c r="I15"/>
  <c r="H15"/>
  <c r="G15"/>
  <c r="F15"/>
  <c r="E15"/>
  <c r="O14"/>
  <c r="J14" s="1"/>
  <c r="N14"/>
  <c r="L14"/>
  <c r="K14"/>
  <c r="I14"/>
  <c r="H14"/>
  <c r="G14"/>
  <c r="F14"/>
  <c r="E14"/>
  <c r="P14" s="1"/>
  <c r="Q18" i="2"/>
  <c r="P18"/>
  <c r="T18" s="1"/>
  <c r="T17" s="1"/>
  <c r="T16" s="1"/>
  <c r="O18"/>
  <c r="J18"/>
  <c r="Q17"/>
  <c r="O17"/>
  <c r="J17"/>
  <c r="R16"/>
  <c r="R19" s="1"/>
  <c r="P16"/>
  <c r="O16"/>
  <c r="L16"/>
  <c r="H16"/>
  <c r="G16"/>
  <c r="Q16" s="1"/>
  <c r="Q15"/>
  <c r="P15"/>
  <c r="T15" s="1"/>
  <c r="Q14"/>
  <c r="P14"/>
  <c r="T14" s="1"/>
  <c r="Q13"/>
  <c r="P13"/>
  <c r="T13" s="1"/>
  <c r="O13"/>
  <c r="O19" s="1"/>
  <c r="L13"/>
  <c r="L19" s="1"/>
  <c r="U44" i="1"/>
  <c r="T44"/>
  <c r="S44"/>
  <c r="R44"/>
  <c r="Q44"/>
  <c r="P44"/>
  <c r="O44"/>
  <c r="M44"/>
  <c r="L44"/>
  <c r="K44"/>
  <c r="J44"/>
  <c r="I44"/>
  <c r="H44"/>
  <c r="G44"/>
  <c r="F44"/>
  <c r="D44"/>
  <c r="C44"/>
  <c r="V18"/>
  <c r="V44" s="1"/>
  <c r="E17"/>
  <c r="E44" s="1"/>
  <c r="D91" i="5" l="1"/>
  <c r="C67"/>
  <c r="E40"/>
  <c r="P15" i="3"/>
  <c r="P34"/>
  <c r="P90"/>
  <c r="G145"/>
  <c r="I145"/>
  <c r="P60"/>
  <c r="P78"/>
  <c r="E76"/>
  <c r="K145"/>
  <c r="M145"/>
  <c r="O17"/>
  <c r="J17" s="1"/>
  <c r="E18"/>
  <c r="E65"/>
  <c r="P65" s="1"/>
  <c r="J128"/>
  <c r="P128"/>
  <c r="P17" i="2"/>
  <c r="G19"/>
  <c r="J16"/>
  <c r="J19" s="1"/>
  <c r="N17" i="1"/>
  <c r="N44" s="1"/>
  <c r="C40" i="5" l="1"/>
  <c r="E75"/>
  <c r="P76" i="3"/>
  <c r="E75"/>
  <c r="P18"/>
  <c r="E17"/>
  <c r="P17" s="1"/>
  <c r="J145"/>
  <c r="O145"/>
  <c r="E39"/>
  <c r="E91" i="5" l="1"/>
  <c r="C75"/>
  <c r="C91" s="1"/>
  <c r="E38" i="3"/>
  <c r="P38" s="1"/>
  <c r="P39"/>
  <c r="P75"/>
  <c r="P145" s="1"/>
  <c r="E145"/>
</calcChain>
</file>

<file path=xl/sharedStrings.xml><?xml version="1.0" encoding="utf-8"?>
<sst xmlns="http://schemas.openxmlformats.org/spreadsheetml/2006/main" count="557" uniqueCount="432">
  <si>
    <t>Додаток 5
затверджено рішенням сесії районної ради</t>
  </si>
  <si>
    <t>від "12" грудня 2019 року № 370</t>
  </si>
  <si>
    <t>до рішення сесії районної ради</t>
  </si>
  <si>
    <t>від                                  №</t>
  </si>
  <si>
    <t>Міжбюджетні трансферти на 2020 рік</t>
  </si>
  <si>
    <t>07307200000</t>
  </si>
  <si>
    <t>грн.</t>
  </si>
  <si>
    <t>(код бюджету)</t>
  </si>
  <si>
    <t>Код</t>
  </si>
  <si>
    <t>Найменування бюджету-одержувача/надавача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</si>
  <si>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</si>
  <si>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</si>
  <si>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дотація на:</t>
  </si>
  <si>
    <t>субвенції</t>
  </si>
  <si>
    <t>Усього</t>
  </si>
  <si>
    <t xml:space="preserve">субвенції </t>
  </si>
  <si>
    <t>загального фонду на:</t>
  </si>
  <si>
    <t>спеціального фонду на:</t>
  </si>
  <si>
    <t xml:space="preserve">загального фонду на: </t>
  </si>
  <si>
    <t>найменування трансферту</t>
  </si>
  <si>
    <t>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(код доходів 41040200)</t>
  </si>
  <si>
    <t>здійснення переданих видатків у сфері освіти за рахунок коштів освітньої субвенції (код доходів 41051000)</t>
  </si>
  <si>
    <t>надання державної підтримки особам з особливими освітніми потребами за рахунок відповідної субвенції з державного бюджету (код доходів 41051200)</t>
  </si>
  <si>
    <t xml:space="preserve">здійснення переданих видатків у сфері охорони здоров’я за рахунок коштів медичної субвенції (цільові видатки на лікування хворих на цукровий діабет для відшкодування вартості препаратів інсуліну) (код доходів 41051500)
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</si>
  <si>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 (код доходів 41053900)</t>
  </si>
  <si>
    <t>Субвенція з місцевого бюджету на здійснення переданих видатків у сфері охорони здоров'я за рахунок медичної субвенції (КПКВК 3719410)</t>
  </si>
  <si>
    <r>
      <t xml:space="preserve">оплата праці з нарахуваннями педагогічних працівників </t>
    </r>
    <r>
      <rPr>
        <b/>
        <sz val="8"/>
        <rFont val="Times New Roman"/>
        <family val="1"/>
        <charset val="204"/>
      </rPr>
      <t>інклюзивно-ресурсних центрів</t>
    </r>
  </si>
  <si>
    <t>Разом</t>
  </si>
  <si>
    <t>у тому числі</t>
  </si>
  <si>
    <t>видатки споживання</t>
  </si>
  <si>
    <t>видатки розвитку</t>
  </si>
  <si>
    <t>07100000000</t>
  </si>
  <si>
    <t>Обласний бюджет</t>
  </si>
  <si>
    <t>07203100000</t>
  </si>
  <si>
    <t>м.Мукачево</t>
  </si>
  <si>
    <t>Усього:</t>
  </si>
  <si>
    <t>Додаток 4</t>
  </si>
  <si>
    <t>затверджено рішенням сесії районної ради</t>
  </si>
  <si>
    <t>від  „12” грудня 2019 року № 370</t>
  </si>
  <si>
    <t>Кредитування районного бюджету у 2020 році</t>
  </si>
  <si>
    <t>(грн.)</t>
  </si>
  <si>
    <t>Код ВКВ/ТКВК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</si>
  <si>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</si>
  <si>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</si>
  <si>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</si>
  <si>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</si>
  <si>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Надання кредитів</t>
  </si>
  <si>
    <t>Повернення кредитів</t>
  </si>
  <si>
    <t>Кредитування -всього</t>
  </si>
  <si>
    <t>Загальний фонд</t>
  </si>
  <si>
    <t>Спеціальний фонд</t>
  </si>
  <si>
    <t>РАЗОМ</t>
  </si>
  <si>
    <t>за рахунок залишку коштів на початок 2016 року</t>
  </si>
  <si>
    <t>в тому числі бюджет розвитку</t>
  </si>
  <si>
    <t>к тому числі бюджет розвитку</t>
  </si>
  <si>
    <t>Всього</t>
  </si>
  <si>
    <t>Фінансове управління</t>
  </si>
  <si>
    <t>3718830</t>
  </si>
  <si>
    <t>8830</t>
  </si>
  <si>
    <t>Довгострокові кредити індивідуальним забудовникам житла на селі та їх повернення</t>
  </si>
  <si>
    <t>3718832</t>
  </si>
  <si>
    <t>Повернення довгострокових кредитів індивідуальним забудовникам житла на селі</t>
  </si>
  <si>
    <t>03</t>
  </si>
  <si>
    <t>0210000</t>
  </si>
  <si>
    <t>Райдержадміністрація</t>
  </si>
  <si>
    <t>0218830</t>
  </si>
  <si>
    <t>250911</t>
  </si>
  <si>
    <t>0218831</t>
  </si>
  <si>
    <t>Надання довгострокових кредитів індивідуальним забудовникам житла на селі</t>
  </si>
  <si>
    <t>0</t>
  </si>
  <si>
    <t>Додаток 3</t>
  </si>
  <si>
    <t>затверджено рішенням сесії районної ради  районної ради</t>
  </si>
  <si>
    <t>РОЗПОДІЛ</t>
  </si>
  <si>
    <t xml:space="preserve"> видатків  районного бюджету на 2020 рік </t>
  </si>
  <si>
    <t>Код Програмної класифікації видатків та кредитування місцевих бюджетів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</si>
  <si>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</si>
  <si>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 них</t>
  </si>
  <si>
    <t>у тому числі бюджет розвитку</t>
  </si>
  <si>
    <t>оплата праці</t>
  </si>
  <si>
    <t>комунальні послуги та енергоносії</t>
  </si>
  <si>
    <t>0100000</t>
  </si>
  <si>
    <r>
      <t xml:space="preserve">Районна рада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</si>
  <si>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0110000</t>
  </si>
  <si>
    <r>
      <t xml:space="preserve">Районна рада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</si>
  <si>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</si>
  <si>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</si>
  <si>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</si>
  <si>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</si>
  <si>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</si>
  <si>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r>
      <t xml:space="preserve">Районна державна адміністрація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</si>
  <si>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r>
      <t xml:space="preserve">Районна державна адміністрація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</si>
  <si>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0215032</t>
  </si>
  <si>
    <t>5032</t>
  </si>
  <si>
    <t>0810</t>
  </si>
  <si>
    <t>Фінансова підтримка дитячо-юнацьких спортивних шкіл фізкультурно-спортивних товариств</t>
  </si>
  <si>
    <t>0217361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</si>
  <si>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</si>
  <si>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</si>
  <si>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0217363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</si>
  <si>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</si>
  <si>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0217370</t>
  </si>
  <si>
    <t>Реалізація інших заходів щодо соціально-економічного розвитку територій</t>
  </si>
  <si>
    <t>0217461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</si>
  <si>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</si>
  <si>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</si>
  <si>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0217462</t>
  </si>
  <si>
    <t>Утримання та розвиток автомобільних доріг та дорожньої інфраструктури за рахунок субвенції з державного бюджету</t>
  </si>
  <si>
    <t>0217463</t>
  </si>
  <si>
    <t>Утримання та розвиток автомобільних доріг та дорожньої інфраструктури за рахунок трансфертів з інших місцевих бюджетів</t>
  </si>
  <si>
    <t>0217622</t>
  </si>
  <si>
    <t>0470</t>
  </si>
  <si>
    <t>Реалізація програм і заходів в галузі туризму та курортів</t>
  </si>
  <si>
    <t>0217630</t>
  </si>
  <si>
    <t>Реалізація програм і заходів в галузі зовнішньоекономічної діяльності</t>
  </si>
  <si>
    <t>0218130</t>
  </si>
  <si>
    <t>0320</t>
  </si>
  <si>
    <t>Забезпечення діяльності місцевої пожежної охорони</t>
  </si>
  <si>
    <t>0218220</t>
  </si>
  <si>
    <t>0380</t>
  </si>
  <si>
    <t>Заходи та роботи з мобілізаційної підготовки місцевого значення</t>
  </si>
  <si>
    <t>0218230</t>
  </si>
  <si>
    <t>Інші заходи громадського порядку та безпеки</t>
  </si>
  <si>
    <t>0218312</t>
  </si>
  <si>
    <t>0512</t>
  </si>
  <si>
    <t>Утилізація відходів</t>
  </si>
  <si>
    <t>0218420</t>
  </si>
  <si>
    <t>0830</t>
  </si>
  <si>
    <t>Інші заходи у сфері засобів масової інформації</t>
  </si>
  <si>
    <t>0219800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</si>
  <si>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</si>
  <si>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</si>
  <si>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</si>
  <si>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0220000</t>
  </si>
  <si>
    <r>
      <t>Мукачівський районний територіальний центр соціального обслуговування (надання соціальних послуг)</t>
    </r>
    <r>
      <rPr>
        <i/>
        <sz val="10"/>
        <color theme="1"/>
        <rFont val="Times New Roman"/>
        <family val="1"/>
        <charset val="204"/>
      </rPr>
      <t xml:space="preserve"> (відповідальний виконавець)</t>
    </r>
  </si>
  <si>
    <t>0223104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</si>
  <si>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</si>
  <si>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</si>
  <si>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</si>
  <si>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0230000</t>
  </si>
  <si>
    <r>
      <t>Мукачівський районний центр соціальних служб для сім"ї, дітей та молоді</t>
    </r>
    <r>
      <rPr>
        <i/>
        <sz val="10"/>
        <color theme="1"/>
        <rFont val="Times New Roman"/>
        <family val="1"/>
        <charset val="204"/>
      </rPr>
      <t xml:space="preserve"> (відповідальний виконавець)</t>
    </r>
  </si>
  <si>
    <t>0233121</t>
  </si>
  <si>
    <t>3121</t>
  </si>
  <si>
    <t>1040</t>
  </si>
  <si>
    <t>Утримання та забезпечення діяльності центрів соціальних служб для сім`ї, дітей та молоді</t>
  </si>
  <si>
    <t>0600000</t>
  </si>
  <si>
    <r>
      <t xml:space="preserve">Управління освіти, молоді та спорту РДА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</si>
  <si>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0610000</t>
  </si>
  <si>
    <r>
      <t xml:space="preserve">Управління освіти, молоді та спорту РДА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</si>
  <si>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0611010</t>
  </si>
  <si>
    <t>1010</t>
  </si>
  <si>
    <t>0910</t>
  </si>
  <si>
    <t>Надання дошкільної освіти</t>
  </si>
  <si>
    <t>у тому числі за рахунок:</t>
  </si>
  <si>
    <t>субвенції на надання державної підтримки особам з особливими освітніми потребами</t>
  </si>
  <si>
    <t>коштів районного бюджету: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</si>
  <si>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</si>
  <si>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</si>
  <si>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</si>
  <si>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 xml:space="preserve">освітньої субвенції </t>
  </si>
  <si>
    <t>залишку освітньої субвенції, що утворився станом на 01.01.2019 року</t>
  </si>
  <si>
    <t>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</si>
  <si>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співфінансування до зсубвенції з місцевого бюджету на забезпечення якісної, сучасної та доступної загальної середньої освіти "Нова українська школа"</t>
  </si>
  <si>
    <t xml:space="preserve">залишку коштів освітньої субвенції обласного бюджету, що утворився на 01.01.2019 року </t>
  </si>
  <si>
    <t>співфінансування до залишку коштів освітньої субвенції обласного бюджету, що утворився на 01.01.2019 року</t>
  </si>
  <si>
    <t>субвенції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</si>
  <si>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співфінансування субвенції з місцевого бюджету на реалізацію заходів, спрямованих на підвищення якості освіти</t>
  </si>
  <si>
    <t>іншої субвенції з місцевих бюджетів</t>
  </si>
  <si>
    <t>0611090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</si>
  <si>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</si>
  <si>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</si>
  <si>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</si>
  <si>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</si>
  <si>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1150</t>
  </si>
  <si>
    <t>0990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</si>
  <si>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</si>
  <si>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</si>
  <si>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</si>
  <si>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</si>
  <si>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</si>
  <si>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</si>
  <si>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</si>
  <si>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субвенції з місцевого бюджету на здійснення переданих видатків у сфері освіти за рахунок коштів освітньої субвенції</t>
  </si>
  <si>
    <t>коштів районного бюджету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</si>
  <si>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</si>
  <si>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</si>
  <si>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</si>
  <si>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</si>
  <si>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</si>
  <si>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</si>
  <si>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співфінансування субвенції з місцевого бюджету на реалізацію заходів, спрямованих на підвищення якості освіти, за рахунок перевиконання дохідної частини районного бюджету</t>
  </si>
  <si>
    <t>0615011</t>
  </si>
  <si>
    <t>5011</t>
  </si>
  <si>
    <t>Проведення навчально-тренувальних зборів і змагань з олімпійських видів спорту</t>
  </si>
  <si>
    <t>0615012</t>
  </si>
  <si>
    <t>5012</t>
  </si>
  <si>
    <t>Проведення навчально-тренувальних зборів і змагань з неолімпійських видів спорту</t>
  </si>
  <si>
    <t>0615062</t>
  </si>
  <si>
    <t>Підтримка спорту вищих досягнень та організацій, які здійснюють фізкультурно-спортивну діяльність у регіоні</t>
  </si>
  <si>
    <t>0619800</t>
  </si>
  <si>
    <t>0700000</t>
  </si>
  <si>
    <r>
      <t xml:space="preserve">Відділ охорони здоров"я РДА                        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</si>
  <si>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0710000</t>
  </si>
  <si>
    <r>
      <t xml:space="preserve">Відділ охорони здоров"я РДА                   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</si>
  <si>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</si>
  <si>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</si>
  <si>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</si>
  <si>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</si>
  <si>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кошти іншої субвенції з місцевого бюджету Чинадіївської селищної ради</t>
  </si>
  <si>
    <t>залишку медичної субвенції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</si>
  <si>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</si>
  <si>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</si>
  <si>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</si>
  <si>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</si>
  <si>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здоров’я за рахунок коштів медичної субвенції (цільові видатки на лікування хворих на цукровий діабет для відшкодування вартості препаратів інсуліну)</t>
  </si>
  <si>
    <t>у тому числі за рахунок залишку медичної субвенції обласного бюджету, що утворився на початок року (цільові видатки на лікування хворих на цукровий діабет для відшкодування вартості препаратів інсуліну)</t>
  </si>
  <si>
    <t>за рахунок коштів районного бюджету</t>
  </si>
  <si>
    <t>0712146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</si>
  <si>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</si>
  <si>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</si>
  <si>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</si>
  <si>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0712152</t>
  </si>
  <si>
    <t>Інші програми та заходи у сфері охорони здоров"я</t>
  </si>
  <si>
    <t>0717367</t>
  </si>
  <si>
    <t>7367</t>
  </si>
  <si>
    <t>Виконання інвестиційних проектів в рамках реалізації заходів, спрямованих на розвиток системи охорони здоров'я у сільській місцевості, усього:</t>
  </si>
  <si>
    <t>у тому числі, за рахунок субвенції з місцевого бюджету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</si>
  <si>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співфінансування  за рахунок коштів районного бюджету для забезпечення телемедичним обладнанням</t>
  </si>
  <si>
    <t>0719800</t>
  </si>
  <si>
    <t>0800000</t>
  </si>
  <si>
    <r>
      <t xml:space="preserve">Управління соціального захисту населення РДА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</si>
  <si>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0810000</t>
  </si>
  <si>
    <r>
      <t xml:space="preserve">Управління соціального захисту населення РДА 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</si>
  <si>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0813032</t>
  </si>
  <si>
    <t>3032</t>
  </si>
  <si>
    <t>1070</t>
  </si>
  <si>
    <t>Надання пільг окремим категоріям громадян з оплати послуг зв"язку</t>
  </si>
  <si>
    <t>за рахунок коштів районного бюджету, усього:</t>
  </si>
  <si>
    <t>у тому числі:</t>
  </si>
  <si>
    <t>0813123</t>
  </si>
  <si>
    <t>3123</t>
  </si>
  <si>
    <t>Заходи державної політики з питань сім"ї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</si>
  <si>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</si>
  <si>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</si>
  <si>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</si>
  <si>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</si>
  <si>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</si>
  <si>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</si>
  <si>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</si>
  <si>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</si>
  <si>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обслуговування, усього</t>
  </si>
  <si>
    <t>у тому числі за рахунок коштів обласного бюджету</t>
  </si>
  <si>
    <t>0813221</t>
  </si>
  <si>
    <t>3221</t>
  </si>
  <si>
    <t>Грошова компенсація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 усього:</t>
  </si>
  <si>
    <t>у тому числі за рахунок субвенції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</si>
  <si>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0813242</t>
  </si>
  <si>
    <t>3242</t>
  </si>
  <si>
    <t>Інші заходи у сфері соціального захисту і соціального забезпечення</t>
  </si>
  <si>
    <t>за рахунок субвенції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</si>
  <si>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0816083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</si>
  <si>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</si>
  <si>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</si>
  <si>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</si>
  <si>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0819800</t>
  </si>
  <si>
    <t>0900000</t>
  </si>
  <si>
    <r>
      <t xml:space="preserve">Служба у справах дітей РДА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</si>
  <si>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0910000</t>
  </si>
  <si>
    <r>
      <t>Служба у справах дітей РДА</t>
    </r>
    <r>
      <rPr>
        <i/>
        <sz val="10"/>
        <color theme="1"/>
        <rFont val="Times New Roman"/>
        <family val="1"/>
        <charset val="204"/>
      </rPr>
      <t xml:space="preserve"> (відповідальний виконавець)</t>
    </r>
  </si>
  <si>
    <t>0913112</t>
  </si>
  <si>
    <t>3112</t>
  </si>
  <si>
    <t>Заходи державної політики з питань дітей та їх соціального захисту</t>
  </si>
  <si>
    <t>1000000</t>
  </si>
  <si>
    <r>
      <t xml:space="preserve">Відділ культури РДА                                    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</si>
  <si>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1010000</t>
  </si>
  <si>
    <r>
      <t>Відділ культури РДА</t>
    </r>
    <r>
      <rPr>
        <i/>
        <sz val="10"/>
        <color theme="1"/>
        <rFont val="Times New Roman"/>
        <family val="1"/>
        <charset val="204"/>
      </rPr>
      <t xml:space="preserve">                             (відповідальний виконавець)</t>
    </r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</si>
  <si>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</si>
  <si>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</si>
  <si>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</si>
  <si>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</si>
  <si>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</si>
  <si>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</si>
  <si>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</si>
  <si>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</si>
  <si>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</si>
  <si>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</si>
  <si>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</si>
  <si>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</si>
  <si>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</si>
  <si>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</si>
  <si>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</si>
  <si>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</si>
  <si>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</si>
  <si>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1019800</t>
  </si>
  <si>
    <t>2400000</t>
  </si>
  <si>
    <r>
      <rPr>
        <b/>
        <sz val="10"/>
        <color theme="1"/>
        <rFont val="Times New Roman"/>
        <family val="1"/>
        <charset val="204"/>
      </rPr>
      <t xml:space="preserve">Відділ  агропромислового розвитку РДА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</si>
  <si>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2410000</t>
  </si>
  <si>
    <r>
      <rPr>
        <b/>
        <sz val="10"/>
        <color theme="1"/>
        <rFont val="Times New Roman"/>
        <family val="1"/>
        <charset val="204"/>
      </rPr>
      <t xml:space="preserve">Відділ  агропромислового розвитку РДА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</si>
  <si>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2418311</t>
  </si>
  <si>
    <t>0511</t>
  </si>
  <si>
    <t>Охорона та раціональне використання природних ресурсів</t>
  </si>
  <si>
    <t>2419800</t>
  </si>
  <si>
    <t>3700000</t>
  </si>
  <si>
    <r>
      <t xml:space="preserve">Фінансове управління РДА                             </t>
    </r>
    <r>
      <rPr>
        <i/>
        <sz val="10"/>
        <color theme="1"/>
        <rFont val="Times New Roman"/>
        <family val="1"/>
        <charset val="204"/>
      </rPr>
      <t>(головний розпорядник коштів)</t>
    </r>
  </si>
  <si>
    <t>3710000</t>
  </si>
  <si>
    <r>
      <t xml:space="preserve">Фінансове управління  РДА (в частині  міжбюджетних трансфертів, резервного фонду) </t>
    </r>
    <r>
      <rPr>
        <i/>
        <sz val="10"/>
        <color theme="1"/>
        <rFont val="Times New Roman"/>
        <family val="1"/>
        <charset val="204"/>
      </rPr>
      <t>(відповідальний виконавець)</t>
    </r>
  </si>
  <si>
    <t>3718500</t>
  </si>
  <si>
    <t>8500</t>
  </si>
  <si>
    <t>Нерозподілені трансферти з державного бюджету</t>
  </si>
  <si>
    <t>- cубвенція з державного бюджету місцевим бюджетам на здійснення заходів щодо соціально-економічного розвитку окремих територій</t>
  </si>
  <si>
    <t>3718700</t>
  </si>
  <si>
    <t>8700</t>
  </si>
  <si>
    <t>0133</t>
  </si>
  <si>
    <t>Резервний фонд</t>
  </si>
  <si>
    <t>3719150</t>
  </si>
  <si>
    <t>9150</t>
  </si>
  <si>
    <t>Інші дотації з місцевого бюджету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</si>
  <si>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</si>
  <si>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</si>
  <si>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</si>
  <si>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3719510</t>
  </si>
  <si>
    <t>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</si>
  <si>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</si>
  <si>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3719570</t>
  </si>
  <si>
    <t>9570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</si>
  <si>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початок бюджетного періоду</t>
  </si>
  <si>
    <t>3719770</t>
  </si>
  <si>
    <t>9770</t>
  </si>
  <si>
    <t>Інші субвенції з місцевого бюджету</t>
  </si>
  <si>
    <t>за рахунок коштів від с/г втрат з обласного бюджету</t>
  </si>
  <si>
    <t>за рахунок коштів від с/г втрат з районного бюджету</t>
  </si>
  <si>
    <t>3719730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</si>
  <si>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</si>
  <si>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3719750</t>
  </si>
  <si>
    <t xml:space="preserve">Субвенції з місцевого бюджету на співфінансування інвестиційних проектів </t>
  </si>
  <si>
    <t>3719800</t>
  </si>
  <si>
    <t xml:space="preserve"> </t>
  </si>
  <si>
    <t>Додаток 2</t>
  </si>
  <si>
    <t>Фінансування районного бюджету на 2020 році</t>
  </si>
  <si>
    <t xml:space="preserve">Найменування згідно з Класифікацією  фінансування бюджету </t>
  </si>
  <si>
    <t>Фінансування за типом кредитора</t>
  </si>
  <si>
    <t>Внутрішнє фінансування </t>
  </si>
  <si>
    <t xml:space="preserve">Фінансування за рахунок зміни залишків коштів бюджетів </t>
  </si>
  <si>
    <t>Кошти, що передаються із загального фонду бюджету до бюджету розвитку (спеціального фонду)</t>
  </si>
  <si>
    <t xml:space="preserve">Фінансування за типом боргового зобовязання </t>
  </si>
  <si>
    <t>600000</t>
  </si>
  <si>
    <t>Фінансування за активними операціями </t>
  </si>
  <si>
    <t>602000</t>
  </si>
  <si>
    <t>Зміни обсягів готівкових коштів </t>
  </si>
  <si>
    <t>602400</t>
  </si>
  <si>
    <t>Додаток 1</t>
  </si>
  <si>
    <t>від "12" грудня 20196 року № 370</t>
  </si>
  <si>
    <t>Доходи районного бюджету на 2020 рік</t>
  </si>
  <si>
    <r>
      <t>07307200000</t>
    </r>
    <r>
      <rPr>
        <u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(код бюджету)</t>
    </r>
  </si>
  <si>
    <t>Найменування згідно з
Класифікацією доходів бюджету</t>
  </si>
  <si>
    <t>усього</t>
  </si>
  <si>
    <t>у тому числі
бюджет
розвитку</t>
  </si>
  <si>
    <t>Податкові надходження  </t>
  </si>
  <si>
    <t xml:space="preserve">Податки на доходи, податки на прибуток, податки на збільшення ринкової вартості 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</si>
  <si>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</si>
  <si>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</si>
  <si>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</si>
  <si>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</si>
  <si>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</si>
  <si>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</si>
  <si>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</si>
  <si>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</t>
  </si>
  <si>
    <t>Податок на прибуток підприємств, створених за участю іноземних інвесторів</t>
  </si>
  <si>
    <t>Податок на прибуток іноземних юридичних осіб</t>
  </si>
  <si>
    <t>Податок на прибуток банківських організацій, включаючи філіали аналогічних організацій, розташованих на території України</t>
  </si>
  <si>
    <t>Податок на прибуток страхових організацій, включаючи філіали аналогічних організацій, розташованих на території України</t>
  </si>
  <si>
    <t>Податок на прибуток організацій і підприємств споживчої кооперації, кооперативів та громадських об'єднань</t>
  </si>
  <si>
    <t>Податок на прибуток приватних підприємств</t>
  </si>
  <si>
    <t>Податок на прибуток фінансових установ, включаючи філіали аналогічних організацій, розташованих на території України, за винятком страхових організацій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</si>
  <si>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</si>
  <si>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</si>
  <si>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 xml:space="preserve">Рентна плата за спеціальне використання лісових ресурсів в частині деревини, заготовленої в порядку рубок головного користування </t>
  </si>
  <si>
    <t>Рентна плата за спеціальне використання води для потреб гідроенергетики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</si>
  <si>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</si>
  <si>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</si>
  <si>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</si>
  <si>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природного газу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</si>
  <si>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</si>
  <si>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</si>
  <si>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</si>
  <si>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</si>
  <si>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</si>
  <si>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</si>
  <si>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</si>
  <si>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</si>
  <si>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</si>
  <si>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Плата за розміщення тимчасово вільних коштів місцевих бюджетів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</si>
  <si>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</si>
  <si>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</si>
  <si>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</si>
  <si>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</si>
  <si>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</si>
  <si>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 xml:space="preserve"> Адміністративний збір за державну реєстрацію речових прав на нерухоме майно та їх обтяжень 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</si>
  <si>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</si>
  <si>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</si>
  <si>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</si>
  <si>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</t>
  </si>
  <si>
    <t>Інші надходження</t>
  </si>
  <si>
    <t xml:space="preserve">Інші надходження до фондів охорони навколишнього природного середовища  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</si>
  <si>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</si>
  <si>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Доходи від операцій з кредитування та надання гарантій</t>
  </si>
  <si>
    <t>Відсотки за користування довгостроковим кредитом, що надається з місцевих бюджетів молодим сім'ям та одиноким молодим громадянам на будівництво (реконструкцію) та придбання житла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</si>
  <si>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</si>
  <si>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</si>
  <si>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</si>
  <si>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</si>
  <si>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</si>
  <si>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</si>
  <si>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</si>
  <si>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</si>
  <si>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</si>
  <si>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</si>
  <si>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 </t>
  </si>
  <si>
    <t>Дотації з державного бюджету місцевим бюджетам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</si>
  <si>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</si>
  <si>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здоров'я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</si>
  <si>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</si>
  <si>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</si>
  <si>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</si>
  <si>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</si>
  <si>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</si>
  <si>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</si>
  <si>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</si>
  <si>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</si>
  <si>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</si>
  <si>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Інші субвенції з місцевого бюджету (з обласного бюджету)</t>
  </si>
  <si>
    <t>Х</t>
  </si>
  <si>
    <t>Разом доходів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</si>
</sst>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43"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charset val="204"/>
    </font>
    <font>
      <sz val="14"/>
      <name val="Times New Roman"/>
      <charset val="204"/>
    </font>
    <font>
      <b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>
      <alignment vertical="top"/>
    </xf>
    <xf numFmtId="0" fontId="14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38" fillId="0" borderId="0"/>
  </cellStyleXfs>
  <cellXfs count="316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left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wrapText="1"/>
    </xf>
    <xf numFmtId="0" fontId="0" fillId="0" borderId="0" xfId="0" applyNumberFormat="1" applyFill="1" applyAlignment="1" applyProtection="1">
      <alignment horizontal="left" wrapText="1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Alignment="1"/>
    <xf numFmtId="0" fontId="5" fillId="0" borderId="0" xfId="1" applyFont="1" applyAlignment="1">
      <alignment horizontal="left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49" fontId="7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3" fillId="0" borderId="1" xfId="1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vertical="center"/>
    </xf>
    <xf numFmtId="3" fontId="9" fillId="0" borderId="6" xfId="1" applyNumberFormat="1" applyFont="1" applyBorder="1" applyAlignment="1">
      <alignment vertical="center"/>
    </xf>
    <xf numFmtId="3" fontId="5" fillId="0" borderId="2" xfId="1" applyNumberFormat="1" applyFont="1" applyBorder="1" applyAlignment="1">
      <alignment horizontal="center" vertical="center"/>
    </xf>
    <xf numFmtId="3" fontId="5" fillId="0" borderId="3" xfId="1" applyNumberFormat="1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3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wrapText="1"/>
    </xf>
    <xf numFmtId="0" fontId="0" fillId="0" borderId="1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3" fontId="9" fillId="0" borderId="13" xfId="1" applyNumberFormat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3" fontId="5" fillId="0" borderId="6" xfId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" fontId="5" fillId="0" borderId="6" xfId="1" applyNumberFormat="1" applyFont="1" applyBorder="1" applyAlignment="1">
      <alignment horizontal="center" vertical="center"/>
    </xf>
    <xf numFmtId="0" fontId="5" fillId="0" borderId="0" xfId="1" applyFont="1"/>
    <xf numFmtId="49" fontId="3" fillId="0" borderId="6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/>
    </xf>
    <xf numFmtId="3" fontId="13" fillId="0" borderId="6" xfId="0" applyNumberFormat="1" applyFont="1" applyBorder="1" applyAlignment="1">
      <alignment horizontal="right" vertical="center"/>
    </xf>
    <xf numFmtId="3" fontId="13" fillId="0" borderId="6" xfId="0" applyNumberFormat="1" applyFont="1" applyBorder="1" applyAlignment="1">
      <alignment horizontal="right" vertical="center" wrapText="1"/>
    </xf>
    <xf numFmtId="3" fontId="13" fillId="0" borderId="6" xfId="1" applyNumberFormat="1" applyFont="1" applyBorder="1" applyAlignment="1">
      <alignment horizontal="right" vertical="center"/>
    </xf>
    <xf numFmtId="0" fontId="5" fillId="0" borderId="6" xfId="1" applyFont="1" applyBorder="1" applyAlignment="1">
      <alignment horizontal="right" vertical="center"/>
    </xf>
    <xf numFmtId="3" fontId="13" fillId="0" borderId="6" xfId="1" applyNumberFormat="1" applyFont="1" applyBorder="1" applyAlignment="1">
      <alignment horizontal="right"/>
    </xf>
    <xf numFmtId="49" fontId="3" fillId="2" borderId="6" xfId="3" applyNumberFormat="1" applyFont="1" applyFill="1" applyBorder="1" applyAlignment="1">
      <alignment horizontal="center" vertical="center" wrapText="1"/>
    </xf>
    <xf numFmtId="0" fontId="3" fillId="0" borderId="2" xfId="1" applyFont="1" applyBorder="1"/>
    <xf numFmtId="3" fontId="13" fillId="0" borderId="6" xfId="1" applyNumberFormat="1" applyFont="1" applyBorder="1" applyAlignment="1">
      <alignment horizontal="right" vertical="center" wrapText="1"/>
    </xf>
    <xf numFmtId="0" fontId="3" fillId="0" borderId="6" xfId="1" applyFont="1" applyBorder="1" applyAlignment="1">
      <alignment horizontal="right"/>
    </xf>
    <xf numFmtId="0" fontId="13" fillId="0" borderId="6" xfId="1" applyFont="1" applyBorder="1"/>
    <xf numFmtId="0" fontId="13" fillId="0" borderId="2" xfId="1" applyFont="1" applyBorder="1"/>
    <xf numFmtId="3" fontId="13" fillId="0" borderId="6" xfId="1" applyNumberFormat="1" applyFont="1" applyBorder="1" applyAlignment="1">
      <alignment vertical="center" wrapText="1"/>
    </xf>
    <xf numFmtId="3" fontId="13" fillId="0" borderId="6" xfId="1" applyNumberFormat="1" applyFont="1" applyBorder="1" applyAlignment="1">
      <alignment vertical="center"/>
    </xf>
    <xf numFmtId="0" fontId="3" fillId="0" borderId="6" xfId="1" applyFont="1" applyBorder="1"/>
    <xf numFmtId="0" fontId="3" fillId="2" borderId="6" xfId="3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13" fillId="0" borderId="0" xfId="1" applyFont="1"/>
    <xf numFmtId="0" fontId="13" fillId="0" borderId="6" xfId="1" applyFont="1" applyBorder="1" applyAlignment="1">
      <alignment horizontal="center"/>
    </xf>
    <xf numFmtId="0" fontId="13" fillId="0" borderId="6" xfId="1" applyFont="1" applyBorder="1" applyAlignment="1">
      <alignment horizontal="left"/>
    </xf>
    <xf numFmtId="3" fontId="6" fillId="0" borderId="6" xfId="1" applyNumberFormat="1" applyFont="1" applyBorder="1" applyAlignment="1">
      <alignment vertical="center"/>
    </xf>
    <xf numFmtId="3" fontId="13" fillId="0" borderId="6" xfId="1" applyNumberFormat="1" applyFont="1" applyBorder="1"/>
    <xf numFmtId="0" fontId="6" fillId="0" borderId="6" xfId="1" applyFont="1" applyBorder="1" applyAlignment="1">
      <alignment horizontal="center" wrapText="1"/>
    </xf>
    <xf numFmtId="3" fontId="6" fillId="0" borderId="6" xfId="1" applyNumberFormat="1" applyFont="1" applyBorder="1"/>
    <xf numFmtId="0" fontId="3" fillId="0" borderId="0" xfId="1" applyFont="1" applyBorder="1"/>
    <xf numFmtId="0" fontId="13" fillId="0" borderId="0" xfId="1" applyFont="1" applyBorder="1"/>
    <xf numFmtId="0" fontId="3" fillId="0" borderId="0" xfId="1" applyFont="1" applyBorder="1" applyAlignment="1"/>
    <xf numFmtId="0" fontId="6" fillId="0" borderId="0" xfId="0" applyFont="1" applyAlignment="1">
      <alignment vertical="top"/>
    </xf>
    <xf numFmtId="0" fontId="6" fillId="0" borderId="0" xfId="0" applyFont="1"/>
    <xf numFmtId="0" fontId="6" fillId="0" borderId="0" xfId="1" applyFont="1" applyBorder="1"/>
    <xf numFmtId="0" fontId="6" fillId="0" borderId="0" xfId="1" applyFont="1" applyBorder="1" applyAlignment="1">
      <alignment horizontal="center"/>
    </xf>
    <xf numFmtId="0" fontId="18" fillId="0" borderId="0" xfId="1" applyFont="1"/>
    <xf numFmtId="0" fontId="3" fillId="0" borderId="0" xfId="1" applyFont="1" applyAlignment="1">
      <alignment horizontal="left" vertical="top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left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49" fontId="19" fillId="0" borderId="0" xfId="0" quotePrefix="1" applyNumberFormat="1" applyFont="1" applyBorder="1" applyAlignment="1">
      <alignment horizontal="left" wrapText="1"/>
    </xf>
    <xf numFmtId="0" fontId="18" fillId="0" borderId="7" xfId="1" applyFont="1" applyBorder="1" applyAlignment="1">
      <alignment horizontal="left" vertical="top"/>
    </xf>
    <xf numFmtId="0" fontId="3" fillId="0" borderId="0" xfId="1" applyFont="1" applyAlignment="1">
      <alignment horizontal="center"/>
    </xf>
    <xf numFmtId="0" fontId="18" fillId="0" borderId="7" xfId="1" applyFont="1" applyBorder="1" applyAlignment="1">
      <alignment horizontal="left" vertical="top"/>
    </xf>
    <xf numFmtId="0" fontId="18" fillId="0" borderId="0" xfId="1" applyFont="1" applyBorder="1" applyAlignment="1">
      <alignment horizontal="left" vertical="top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5" fillId="3" borderId="13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5" fillId="3" borderId="6" xfId="0" applyNumberFormat="1" applyFont="1" applyFill="1" applyBorder="1" applyAlignment="1" applyProtection="1">
      <alignment horizontal="center" vertical="center" wrapText="1"/>
    </xf>
    <xf numFmtId="0" fontId="5" fillId="3" borderId="13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center" vertical="top" wrapText="1"/>
    </xf>
    <xf numFmtId="0" fontId="5" fillId="0" borderId="13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3" fontId="18" fillId="0" borderId="6" xfId="1" applyNumberFormat="1" applyFont="1" applyBorder="1" applyAlignment="1">
      <alignment horizontal="center" vertical="center" wrapText="1"/>
    </xf>
    <xf numFmtId="3" fontId="3" fillId="0" borderId="6" xfId="1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49" fontId="20" fillId="0" borderId="6" xfId="29" applyNumberFormat="1" applyFont="1" applyBorder="1" applyAlignment="1">
      <alignment horizontal="center" vertical="center" wrapText="1"/>
    </xf>
    <xf numFmtId="0" fontId="20" fillId="0" borderId="6" xfId="29" applyFont="1" applyBorder="1" applyAlignment="1">
      <alignment horizontal="center" vertical="center" wrapText="1"/>
    </xf>
    <xf numFmtId="0" fontId="20" fillId="0" borderId="6" xfId="29" applyFont="1" applyFill="1" applyBorder="1" applyAlignment="1">
      <alignment horizontal="center" vertical="center"/>
    </xf>
    <xf numFmtId="0" fontId="20" fillId="0" borderId="6" xfId="29" applyFont="1" applyBorder="1" applyAlignment="1">
      <alignment vertical="center" wrapText="1"/>
    </xf>
    <xf numFmtId="3" fontId="18" fillId="0" borderId="13" xfId="1" applyNumberFormat="1" applyFont="1" applyBorder="1" applyAlignment="1">
      <alignment horizontal="center" vertical="center" wrapText="1"/>
    </xf>
    <xf numFmtId="3" fontId="3" fillId="0" borderId="13" xfId="1" applyNumberFormat="1" applyFont="1" applyBorder="1" applyAlignment="1">
      <alignment horizontal="center" vertical="center" wrapText="1"/>
    </xf>
    <xf numFmtId="49" fontId="18" fillId="0" borderId="13" xfId="1" applyNumberFormat="1" applyFont="1" applyBorder="1" applyAlignment="1">
      <alignment horizontal="center"/>
    </xf>
    <xf numFmtId="49" fontId="18" fillId="0" borderId="13" xfId="1" applyNumberFormat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 wrapText="1"/>
    </xf>
    <xf numFmtId="3" fontId="18" fillId="0" borderId="13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3" fontId="3" fillId="0" borderId="13" xfId="1" applyNumberFormat="1" applyFont="1" applyBorder="1" applyAlignment="1">
      <alignment horizontal="center" vertical="center"/>
    </xf>
    <xf numFmtId="0" fontId="18" fillId="0" borderId="13" xfId="1" applyFont="1" applyBorder="1" applyAlignment="1">
      <alignment horizontal="left" vertical="center" wrapText="1"/>
    </xf>
    <xf numFmtId="49" fontId="18" fillId="0" borderId="6" xfId="1" applyNumberFormat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wrapText="1"/>
    </xf>
    <xf numFmtId="0" fontId="3" fillId="0" borderId="13" xfId="1" applyFont="1" applyBorder="1"/>
    <xf numFmtId="0" fontId="18" fillId="0" borderId="13" xfId="1" applyFont="1" applyBorder="1"/>
    <xf numFmtId="1" fontId="13" fillId="0" borderId="0" xfId="1" applyNumberFormat="1" applyFont="1" applyAlignment="1" applyProtection="1">
      <alignment horizontal="center"/>
      <protection locked="0"/>
    </xf>
    <xf numFmtId="164" fontId="13" fillId="0" borderId="0" xfId="1" applyNumberFormat="1" applyFont="1"/>
    <xf numFmtId="164" fontId="6" fillId="0" borderId="0" xfId="1" applyNumberFormat="1" applyFont="1"/>
    <xf numFmtId="0" fontId="21" fillId="0" borderId="0" xfId="30" applyFont="1"/>
    <xf numFmtId="0" fontId="22" fillId="0" borderId="0" xfId="30" applyFont="1"/>
    <xf numFmtId="0" fontId="23" fillId="0" borderId="0" xfId="30" applyFont="1"/>
    <xf numFmtId="0" fontId="24" fillId="0" borderId="0" xfId="30" applyFont="1"/>
    <xf numFmtId="0" fontId="22" fillId="0" borderId="0" xfId="30" applyFont="1" applyAlignment="1">
      <alignment horizontal="center"/>
    </xf>
    <xf numFmtId="0" fontId="21" fillId="0" borderId="0" xfId="30" applyFont="1" applyAlignment="1">
      <alignment horizontal="center"/>
    </xf>
    <xf numFmtId="49" fontId="25" fillId="0" borderId="0" xfId="30" quotePrefix="1" applyNumberFormat="1" applyFont="1" applyBorder="1" applyAlignment="1">
      <alignment horizontal="left" vertical="center" wrapText="1"/>
    </xf>
    <xf numFmtId="0" fontId="21" fillId="0" borderId="0" xfId="30" applyFont="1" applyAlignment="1">
      <alignment horizontal="center"/>
    </xf>
    <xf numFmtId="0" fontId="11" fillId="0" borderId="0" xfId="1" applyFont="1" applyAlignment="1">
      <alignment horizontal="left" vertical="top"/>
    </xf>
    <xf numFmtId="0" fontId="21" fillId="0" borderId="0" xfId="30" applyFont="1" applyAlignment="1">
      <alignment horizontal="right"/>
    </xf>
    <xf numFmtId="0" fontId="18" fillId="0" borderId="0" xfId="1" applyFont="1" applyAlignment="1">
      <alignment horizontal="left" vertical="top"/>
    </xf>
    <xf numFmtId="0" fontId="26" fillId="0" borderId="6" xfId="30" applyFont="1" applyFill="1" applyBorder="1" applyAlignment="1">
      <alignment horizontal="center" vertical="center" wrapText="1"/>
    </xf>
    <xf numFmtId="0" fontId="21" fillId="0" borderId="6" xfId="30" applyFont="1" applyFill="1" applyBorder="1" applyAlignment="1">
      <alignment horizontal="center" vertical="center" wrapText="1"/>
    </xf>
    <xf numFmtId="0" fontId="21" fillId="0" borderId="2" xfId="30" applyFont="1" applyFill="1" applyBorder="1" applyAlignment="1">
      <alignment horizontal="center" vertical="center" wrapText="1"/>
    </xf>
    <xf numFmtId="0" fontId="21" fillId="0" borderId="3" xfId="30" applyFont="1" applyFill="1" applyBorder="1" applyAlignment="1">
      <alignment horizontal="center" vertical="center" wrapText="1"/>
    </xf>
    <xf numFmtId="0" fontId="22" fillId="0" borderId="6" xfId="30" applyFont="1" applyFill="1" applyBorder="1" applyAlignment="1">
      <alignment horizontal="center" vertical="center" wrapText="1"/>
    </xf>
    <xf numFmtId="0" fontId="21" fillId="0" borderId="1" xfId="30" applyFont="1" applyFill="1" applyBorder="1" applyAlignment="1">
      <alignment horizontal="center" vertical="center" wrapText="1"/>
    </xf>
    <xf numFmtId="0" fontId="21" fillId="0" borderId="5" xfId="30" applyFont="1" applyFill="1" applyBorder="1" applyAlignment="1">
      <alignment horizontal="center" vertical="center" wrapText="1"/>
    </xf>
    <xf numFmtId="0" fontId="21" fillId="0" borderId="13" xfId="30" applyFont="1" applyFill="1" applyBorder="1" applyAlignment="1">
      <alignment horizontal="center" vertical="center" wrapText="1"/>
    </xf>
    <xf numFmtId="0" fontId="21" fillId="0" borderId="6" xfId="30" applyFont="1" applyFill="1" applyBorder="1" applyAlignment="1">
      <alignment horizontal="center" vertical="center" wrapText="1"/>
    </xf>
    <xf numFmtId="0" fontId="22" fillId="0" borderId="6" xfId="30" applyFont="1" applyFill="1" applyBorder="1" applyAlignment="1">
      <alignment horizontal="center" vertical="center" wrapText="1"/>
    </xf>
    <xf numFmtId="0" fontId="22" fillId="0" borderId="6" xfId="30" quotePrefix="1" applyFont="1" applyFill="1" applyBorder="1" applyAlignment="1">
      <alignment horizontal="center" vertical="center" wrapText="1"/>
    </xf>
    <xf numFmtId="165" fontId="22" fillId="0" borderId="6" xfId="30" applyNumberFormat="1" applyFont="1" applyFill="1" applyBorder="1" applyAlignment="1">
      <alignment horizontal="center" vertical="center" wrapText="1"/>
    </xf>
    <xf numFmtId="165" fontId="22" fillId="0" borderId="6" xfId="30" quotePrefix="1" applyNumberFormat="1" applyFont="1" applyFill="1" applyBorder="1" applyAlignment="1">
      <alignment vertical="center" wrapText="1"/>
    </xf>
    <xf numFmtId="3" fontId="28" fillId="0" borderId="6" xfId="30" applyNumberFormat="1" applyFont="1" applyFill="1" applyBorder="1" applyAlignment="1">
      <alignment vertical="center" wrapText="1"/>
    </xf>
    <xf numFmtId="3" fontId="29" fillId="0" borderId="6" xfId="30" applyNumberFormat="1" applyFont="1" applyFill="1" applyBorder="1" applyAlignment="1">
      <alignment vertical="center" wrapText="1"/>
    </xf>
    <xf numFmtId="0" fontId="21" fillId="0" borderId="6" xfId="30" quotePrefix="1" applyFont="1" applyFill="1" applyBorder="1" applyAlignment="1">
      <alignment horizontal="center" vertical="center" wrapText="1"/>
    </xf>
    <xf numFmtId="165" fontId="21" fillId="0" borderId="6" xfId="30" quotePrefix="1" applyNumberFormat="1" applyFont="1" applyFill="1" applyBorder="1" applyAlignment="1">
      <alignment horizontal="center" vertical="center" wrapText="1"/>
    </xf>
    <xf numFmtId="165" fontId="21" fillId="0" borderId="6" xfId="30" quotePrefix="1" applyNumberFormat="1" applyFont="1" applyFill="1" applyBorder="1" applyAlignment="1">
      <alignment vertical="center" wrapText="1"/>
    </xf>
    <xf numFmtId="165" fontId="21" fillId="0" borderId="6" xfId="30" applyNumberFormat="1" applyFont="1" applyFill="1" applyBorder="1" applyAlignment="1">
      <alignment horizontal="center" vertical="center" wrapText="1"/>
    </xf>
    <xf numFmtId="49" fontId="21" fillId="0" borderId="2" xfId="30" applyNumberFormat="1" applyFont="1" applyFill="1" applyBorder="1" applyAlignment="1">
      <alignment horizontal="center" vertical="center" wrapText="1"/>
    </xf>
    <xf numFmtId="165" fontId="21" fillId="0" borderId="6" xfId="30" applyNumberFormat="1" applyFont="1" applyFill="1" applyBorder="1" applyAlignment="1">
      <alignment vertical="center" wrapText="1"/>
    </xf>
    <xf numFmtId="0" fontId="21" fillId="0" borderId="13" xfId="30" quotePrefix="1" applyFont="1" applyFill="1" applyBorder="1" applyAlignment="1">
      <alignment horizontal="center" vertical="center" wrapText="1"/>
    </xf>
    <xf numFmtId="49" fontId="21" fillId="0" borderId="13" xfId="30" applyNumberFormat="1" applyFont="1" applyFill="1" applyBorder="1" applyAlignment="1">
      <alignment horizontal="center" vertical="center" wrapText="1"/>
    </xf>
    <xf numFmtId="0" fontId="30" fillId="0" borderId="0" xfId="30" applyFont="1" applyAlignment="1">
      <alignment wrapText="1"/>
    </xf>
    <xf numFmtId="0" fontId="30" fillId="4" borderId="6" xfId="30" applyFont="1" applyFill="1" applyBorder="1" applyAlignment="1">
      <alignment horizontal="left" vertical="top" wrapText="1"/>
    </xf>
    <xf numFmtId="0" fontId="5" fillId="0" borderId="6" xfId="29" applyFont="1" applyFill="1" applyBorder="1" applyAlignment="1">
      <alignment horizontal="center" vertical="center" wrapText="1"/>
    </xf>
    <xf numFmtId="49" fontId="5" fillId="0" borderId="6" xfId="29" applyNumberFormat="1" applyFont="1" applyFill="1" applyBorder="1" applyAlignment="1">
      <alignment horizontal="center" vertical="center" wrapText="1"/>
    </xf>
    <xf numFmtId="0" fontId="30" fillId="0" borderId="6" xfId="30" applyFont="1" applyBorder="1" applyAlignment="1">
      <alignment wrapText="1"/>
    </xf>
    <xf numFmtId="0" fontId="30" fillId="0" borderId="6" xfId="30" applyFont="1" applyBorder="1" applyAlignment="1">
      <alignment vertical="center" wrapText="1"/>
    </xf>
    <xf numFmtId="0" fontId="5" fillId="0" borderId="6" xfId="29" applyFont="1" applyBorder="1" applyAlignment="1">
      <alignment horizontal="center" vertical="center" wrapText="1"/>
    </xf>
    <xf numFmtId="49" fontId="5" fillId="0" borderId="6" xfId="29" applyNumberFormat="1" applyFont="1" applyFill="1" applyBorder="1" applyAlignment="1">
      <alignment horizontal="center" vertical="center"/>
    </xf>
    <xf numFmtId="0" fontId="5" fillId="0" borderId="6" xfId="29" applyFont="1" applyFill="1" applyBorder="1" applyAlignment="1">
      <alignment horizontal="left" vertical="center" wrapText="1"/>
    </xf>
    <xf numFmtId="165" fontId="22" fillId="0" borderId="6" xfId="30" applyNumberFormat="1" applyFont="1" applyFill="1" applyBorder="1" applyAlignment="1">
      <alignment vertical="center" wrapText="1"/>
    </xf>
    <xf numFmtId="165" fontId="31" fillId="0" borderId="6" xfId="30" applyNumberFormat="1" applyFont="1" applyFill="1" applyBorder="1" applyAlignment="1">
      <alignment vertical="center" wrapText="1"/>
    </xf>
    <xf numFmtId="165" fontId="27" fillId="0" borderId="6" xfId="30" applyNumberFormat="1" applyFont="1" applyFill="1" applyBorder="1" applyAlignment="1">
      <alignment vertical="center" wrapText="1"/>
    </xf>
    <xf numFmtId="3" fontId="32" fillId="0" borderId="6" xfId="30" applyNumberFormat="1" applyFont="1" applyFill="1" applyBorder="1" applyAlignment="1">
      <alignment vertical="center" wrapText="1"/>
    </xf>
    <xf numFmtId="165" fontId="5" fillId="0" borderId="6" xfId="30" applyNumberFormat="1" applyFont="1" applyFill="1" applyBorder="1" applyAlignment="1">
      <alignment vertical="center" wrapText="1"/>
    </xf>
    <xf numFmtId="0" fontId="8" fillId="0" borderId="6" xfId="29" applyFont="1" applyBorder="1" applyAlignment="1">
      <alignment vertical="center" wrapText="1"/>
    </xf>
    <xf numFmtId="49" fontId="5" fillId="0" borderId="6" xfId="29" applyNumberFormat="1" applyFont="1" applyFill="1" applyBorder="1" applyAlignment="1">
      <alignment horizontal="left" vertical="center" wrapText="1"/>
    </xf>
    <xf numFmtId="1" fontId="21" fillId="0" borderId="6" xfId="30" quotePrefix="1" applyNumberFormat="1" applyFont="1" applyFill="1" applyBorder="1" applyAlignment="1">
      <alignment horizontal="center" vertical="center" wrapText="1"/>
    </xf>
    <xf numFmtId="165" fontId="33" fillId="0" borderId="6" xfId="30" applyNumberFormat="1" applyFont="1" applyFill="1" applyBorder="1" applyAlignment="1">
      <alignment vertical="center" wrapText="1"/>
    </xf>
    <xf numFmtId="165" fontId="33" fillId="0" borderId="6" xfId="30" quotePrefix="1" applyNumberFormat="1" applyFont="1" applyFill="1" applyBorder="1" applyAlignment="1">
      <alignment vertical="center" wrapText="1"/>
    </xf>
    <xf numFmtId="0" fontId="21" fillId="0" borderId="6" xfId="30" applyFont="1" applyBorder="1" applyAlignment="1">
      <alignment horizontal="left" vertical="center"/>
    </xf>
    <xf numFmtId="0" fontId="30" fillId="0" borderId="0" xfId="30" applyFont="1" applyAlignment="1">
      <alignment vertical="center" wrapText="1"/>
    </xf>
    <xf numFmtId="0" fontId="22" fillId="0" borderId="6" xfId="30" applyFont="1" applyBorder="1" applyAlignment="1">
      <alignment horizontal="left" vertical="center"/>
    </xf>
    <xf numFmtId="0" fontId="27" fillId="0" borderId="6" xfId="30" applyFont="1" applyBorder="1" applyAlignment="1">
      <alignment horizontal="left" vertical="center" wrapText="1"/>
    </xf>
    <xf numFmtId="0" fontId="21" fillId="0" borderId="6" xfId="30" applyFont="1" applyBorder="1" applyAlignment="1">
      <alignment horizontal="center" vertical="center"/>
    </xf>
    <xf numFmtId="0" fontId="21" fillId="0" borderId="6" xfId="30" applyFont="1" applyBorder="1" applyAlignment="1">
      <alignment horizontal="left" vertical="center" wrapText="1"/>
    </xf>
    <xf numFmtId="0" fontId="22" fillId="0" borderId="0" xfId="30" applyFont="1" applyAlignment="1">
      <alignment horizontal="left"/>
    </xf>
    <xf numFmtId="0" fontId="34" fillId="0" borderId="0" xfId="30" applyFont="1"/>
    <xf numFmtId="0" fontId="18" fillId="0" borderId="0" xfId="1" applyFont="1" applyAlignment="1">
      <alignment horizontal="center"/>
    </xf>
    <xf numFmtId="49" fontId="35" fillId="0" borderId="6" xfId="0" quotePrefix="1" applyNumberFormat="1" applyFont="1" applyBorder="1" applyAlignment="1">
      <alignment horizontal="left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6" fillId="0" borderId="6" xfId="0" applyNumberFormat="1" applyFont="1" applyFill="1" applyBorder="1" applyAlignment="1">
      <alignment horizontal="center" vertical="center" wrapText="1"/>
    </xf>
    <xf numFmtId="2" fontId="36" fillId="0" borderId="6" xfId="0" applyNumberFormat="1" applyFont="1" applyFill="1" applyBorder="1" applyAlignment="1">
      <alignment vertical="center" wrapText="1"/>
    </xf>
    <xf numFmtId="4" fontId="18" fillId="0" borderId="13" xfId="1" applyNumberFormat="1" applyFont="1" applyBorder="1" applyAlignment="1">
      <alignment horizontal="right" vertical="center"/>
    </xf>
    <xf numFmtId="4" fontId="3" fillId="0" borderId="13" xfId="1" applyNumberFormat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vertical="center" wrapText="1"/>
    </xf>
    <xf numFmtId="0" fontId="18" fillId="0" borderId="2" xfId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4" fontId="18" fillId="0" borderId="6" xfId="1" applyNumberFormat="1" applyFont="1" applyBorder="1" applyAlignment="1">
      <alignment horizontal="right" vertical="center" wrapText="1"/>
    </xf>
    <xf numFmtId="49" fontId="37" fillId="0" borderId="6" xfId="0" applyNumberFormat="1" applyFont="1" applyFill="1" applyBorder="1" applyAlignment="1">
      <alignment horizontal="center" vertical="center" wrapText="1"/>
    </xf>
    <xf numFmtId="2" fontId="37" fillId="0" borderId="6" xfId="0" applyNumberFormat="1" applyFont="1" applyFill="1" applyBorder="1" applyAlignment="1">
      <alignment vertical="center" wrapText="1"/>
    </xf>
    <xf numFmtId="1" fontId="6" fillId="0" borderId="0" xfId="1" applyNumberFormat="1" applyFont="1" applyAlignment="1" applyProtection="1">
      <alignment horizontal="center"/>
      <protection locked="0"/>
    </xf>
    <xf numFmtId="0" fontId="6" fillId="0" borderId="0" xfId="1" applyFont="1" applyAlignment="1"/>
    <xf numFmtId="0" fontId="6" fillId="0" borderId="0" xfId="1" applyFont="1"/>
    <xf numFmtId="0" fontId="6" fillId="0" borderId="0" xfId="1" applyFont="1" applyAlignment="1">
      <alignment horizontal="center"/>
    </xf>
    <xf numFmtId="0" fontId="38" fillId="0" borderId="0" xfId="33" applyNumberFormat="1" applyFont="1" applyFill="1" applyAlignment="1" applyProtection="1">
      <alignment horizontal="center"/>
    </xf>
    <xf numFmtId="0" fontId="38" fillId="0" borderId="0" xfId="33" applyNumberFormat="1" applyFont="1" applyFill="1" applyAlignment="1" applyProtection="1"/>
    <xf numFmtId="0" fontId="4" fillId="0" borderId="0" xfId="33" applyNumberFormat="1" applyFont="1" applyFill="1" applyAlignment="1" applyProtection="1">
      <alignment vertical="center" wrapText="1"/>
    </xf>
    <xf numFmtId="0" fontId="38" fillId="0" borderId="0" xfId="33" applyFont="1" applyFill="1"/>
    <xf numFmtId="0" fontId="4" fillId="0" borderId="0" xfId="33" applyNumberFormat="1" applyFont="1" applyFill="1" applyAlignment="1" applyProtection="1">
      <alignment horizontal="left" vertical="center" wrapText="1"/>
    </xf>
    <xf numFmtId="0" fontId="6" fillId="0" borderId="0" xfId="33" applyNumberFormat="1" applyFont="1" applyFill="1" applyAlignment="1" applyProtection="1">
      <alignment horizontal="center" vertical="center"/>
    </xf>
    <xf numFmtId="0" fontId="39" fillId="0" borderId="0" xfId="33" applyFont="1" applyFill="1"/>
    <xf numFmtId="0" fontId="40" fillId="0" borderId="0" xfId="33" applyNumberFormat="1" applyFont="1" applyFill="1" applyAlignment="1" applyProtection="1">
      <alignment horizontal="center" vertical="center"/>
    </xf>
    <xf numFmtId="0" fontId="41" fillId="0" borderId="0" xfId="3" applyFont="1" applyFill="1" applyBorder="1" applyAlignment="1">
      <alignment horizontal="left" vertical="center" wrapText="1"/>
    </xf>
    <xf numFmtId="0" fontId="40" fillId="0" borderId="0" xfId="33" applyNumberFormat="1" applyFont="1" applyFill="1" applyBorder="1" applyAlignment="1" applyProtection="1">
      <alignment horizontal="center" vertical="center"/>
    </xf>
    <xf numFmtId="0" fontId="38" fillId="0" borderId="7" xfId="33" applyNumberFormat="1" applyFont="1" applyFill="1" applyBorder="1" applyAlignment="1" applyProtection="1">
      <alignment vertical="center"/>
    </xf>
    <xf numFmtId="0" fontId="5" fillId="0" borderId="7" xfId="33" applyNumberFormat="1" applyFont="1" applyFill="1" applyBorder="1" applyAlignment="1" applyProtection="1">
      <alignment horizontal="right" vertical="center"/>
    </xf>
    <xf numFmtId="0" fontId="11" fillId="0" borderId="6" xfId="33" applyNumberFormat="1" applyFont="1" applyFill="1" applyBorder="1" applyAlignment="1" applyProtection="1">
      <alignment horizontal="center" vertical="center" wrapText="1"/>
    </xf>
    <xf numFmtId="0" fontId="5" fillId="0" borderId="0" xfId="33" applyFont="1" applyFill="1"/>
    <xf numFmtId="0" fontId="11" fillId="0" borderId="6" xfId="33" applyNumberFormat="1" applyFont="1" applyFill="1" applyBorder="1" applyAlignment="1" applyProtection="1">
      <alignment horizontal="center" vertical="center" wrapText="1"/>
    </xf>
    <xf numFmtId="0" fontId="3" fillId="0" borderId="6" xfId="33" applyNumberFormat="1" applyFont="1" applyFill="1" applyBorder="1" applyAlignment="1" applyProtection="1">
      <alignment horizontal="center" vertical="center" wrapText="1"/>
    </xf>
    <xf numFmtId="0" fontId="18" fillId="0" borderId="6" xfId="33" applyNumberFormat="1" applyFont="1" applyFill="1" applyBorder="1" applyAlignment="1" applyProtection="1">
      <alignment horizontal="center" vertical="center" wrapText="1"/>
    </xf>
    <xf numFmtId="0" fontId="18" fillId="0" borderId="6" xfId="33" applyNumberFormat="1" applyFont="1" applyFill="1" applyBorder="1" applyAlignment="1" applyProtection="1">
      <alignment horizontal="left" vertical="center" wrapText="1"/>
    </xf>
    <xf numFmtId="3" fontId="18" fillId="0" borderId="6" xfId="33" applyNumberFormat="1" applyFont="1" applyFill="1" applyBorder="1" applyAlignment="1" applyProtection="1">
      <alignment vertical="center" wrapText="1"/>
    </xf>
    <xf numFmtId="3" fontId="36" fillId="0" borderId="6" xfId="33" applyNumberFormat="1" applyFont="1" applyFill="1" applyBorder="1" applyAlignment="1">
      <alignment vertical="center" wrapText="1"/>
    </xf>
    <xf numFmtId="0" fontId="18" fillId="0" borderId="6" xfId="33" applyNumberFormat="1" applyFont="1" applyFill="1" applyBorder="1" applyAlignment="1" applyProtection="1">
      <alignment vertical="center" wrapText="1"/>
    </xf>
    <xf numFmtId="0" fontId="3" fillId="0" borderId="6" xfId="33" applyFont="1" applyFill="1" applyBorder="1" applyAlignment="1">
      <alignment horizontal="center" vertical="center" wrapText="1"/>
    </xf>
    <xf numFmtId="0" fontId="3" fillId="0" borderId="6" xfId="33" applyFont="1" applyFill="1" applyBorder="1" applyAlignment="1">
      <alignment vertical="center" wrapText="1"/>
    </xf>
    <xf numFmtId="3" fontId="37" fillId="0" borderId="6" xfId="33" applyNumberFormat="1" applyFont="1" applyFill="1" applyBorder="1" applyAlignment="1">
      <alignment vertical="center" wrapText="1"/>
    </xf>
    <xf numFmtId="0" fontId="3" fillId="0" borderId="6" xfId="33" applyFont="1" applyFill="1" applyBorder="1" applyAlignment="1" applyProtection="1">
      <alignment horizontal="center" vertical="center" wrapText="1"/>
    </xf>
    <xf numFmtId="0" fontId="3" fillId="0" borderId="6" xfId="33" applyFont="1" applyFill="1" applyBorder="1" applyAlignment="1" applyProtection="1">
      <alignment vertical="center" wrapText="1"/>
    </xf>
    <xf numFmtId="3" fontId="3" fillId="0" borderId="6" xfId="33" applyNumberFormat="1" applyFont="1" applyFill="1" applyBorder="1" applyAlignment="1" applyProtection="1">
      <alignment vertical="center" wrapText="1"/>
    </xf>
    <xf numFmtId="4" fontId="3" fillId="0" borderId="6" xfId="33" applyNumberFormat="1" applyFont="1" applyFill="1" applyBorder="1" applyAlignment="1" applyProtection="1">
      <alignment vertical="center" wrapText="1"/>
    </xf>
    <xf numFmtId="0" fontId="18" fillId="0" borderId="6" xfId="33" applyFont="1" applyFill="1" applyBorder="1" applyAlignment="1" applyProtection="1">
      <alignment horizontal="center" vertical="center" wrapText="1"/>
    </xf>
    <xf numFmtId="0" fontId="18" fillId="0" borderId="6" xfId="33" applyFont="1" applyFill="1" applyBorder="1" applyAlignment="1" applyProtection="1">
      <alignment vertical="center" wrapText="1"/>
    </xf>
    <xf numFmtId="0" fontId="3" fillId="0" borderId="6" xfId="33" applyNumberFormat="1" applyFont="1" applyFill="1" applyBorder="1" applyAlignment="1" applyProtection="1">
      <alignment vertical="center" wrapText="1"/>
    </xf>
    <xf numFmtId="0" fontId="18" fillId="0" borderId="6" xfId="33" applyFont="1" applyFill="1" applyBorder="1" applyAlignment="1">
      <alignment vertical="center" wrapText="1"/>
    </xf>
    <xf numFmtId="0" fontId="18" fillId="0" borderId="6" xfId="33" applyFont="1" applyFill="1" applyBorder="1" applyAlignment="1">
      <alignment horizontal="center" vertical="center" wrapText="1"/>
    </xf>
    <xf numFmtId="3" fontId="3" fillId="0" borderId="6" xfId="33" applyNumberFormat="1" applyFont="1" applyFill="1" applyBorder="1" applyAlignment="1">
      <alignment vertical="center" wrapText="1"/>
    </xf>
    <xf numFmtId="3" fontId="18" fillId="0" borderId="6" xfId="33" applyNumberFormat="1" applyFont="1" applyFill="1" applyBorder="1" applyAlignment="1">
      <alignment vertical="center" wrapText="1"/>
    </xf>
    <xf numFmtId="0" fontId="11" fillId="0" borderId="0" xfId="33" applyFont="1" applyFill="1"/>
    <xf numFmtId="0" fontId="18" fillId="0" borderId="6" xfId="33" applyFont="1" applyFill="1" applyBorder="1" applyAlignment="1">
      <alignment vertical="center"/>
    </xf>
    <xf numFmtId="0" fontId="36" fillId="0" borderId="6" xfId="33" applyFont="1" applyFill="1" applyBorder="1" applyAlignment="1">
      <alignment vertical="center"/>
    </xf>
    <xf numFmtId="0" fontId="36" fillId="0" borderId="6" xfId="33" applyFont="1" applyFill="1" applyBorder="1" applyAlignment="1">
      <alignment horizontal="center" vertical="center"/>
    </xf>
    <xf numFmtId="0" fontId="37" fillId="0" borderId="6" xfId="33" applyFont="1" applyFill="1" applyBorder="1" applyAlignment="1">
      <alignment horizontal="center" vertical="center"/>
    </xf>
    <xf numFmtId="166" fontId="38" fillId="0" borderId="0" xfId="33" applyNumberFormat="1" applyFont="1" applyFill="1"/>
    <xf numFmtId="0" fontId="37" fillId="0" borderId="6" xfId="33" applyFont="1" applyFill="1" applyBorder="1" applyAlignment="1">
      <alignment vertical="center" wrapText="1"/>
    </xf>
    <xf numFmtId="3" fontId="11" fillId="0" borderId="0" xfId="33" applyNumberFormat="1" applyFont="1" applyFill="1"/>
    <xf numFmtId="0" fontId="37" fillId="0" borderId="6" xfId="33" applyFont="1" applyFill="1" applyBorder="1" applyAlignment="1">
      <alignment vertical="center"/>
    </xf>
    <xf numFmtId="3" fontId="38" fillId="0" borderId="0" xfId="33" applyNumberFormat="1" applyFont="1" applyFill="1"/>
    <xf numFmtId="0" fontId="36" fillId="0" borderId="6" xfId="33" applyFont="1" applyFill="1" applyBorder="1" applyAlignment="1">
      <alignment vertical="center" wrapText="1"/>
    </xf>
    <xf numFmtId="0" fontId="3" fillId="0" borderId="6" xfId="33" applyFont="1" applyFill="1" applyBorder="1" applyAlignment="1">
      <alignment horizontal="center" vertical="center"/>
    </xf>
    <xf numFmtId="0" fontId="37" fillId="0" borderId="6" xfId="33" applyNumberFormat="1" applyFont="1" applyFill="1" applyBorder="1" applyAlignment="1">
      <alignment vertical="center" wrapText="1"/>
    </xf>
    <xf numFmtId="0" fontId="3" fillId="0" borderId="6" xfId="33" applyNumberFormat="1" applyFont="1" applyFill="1" applyBorder="1" applyAlignment="1">
      <alignment vertical="center" wrapText="1"/>
    </xf>
    <xf numFmtId="3" fontId="3" fillId="0" borderId="6" xfId="33" applyNumberFormat="1" applyFont="1" applyFill="1" applyBorder="1" applyAlignment="1">
      <alignment vertical="center"/>
    </xf>
    <xf numFmtId="0" fontId="18" fillId="0" borderId="6" xfId="33" applyFont="1" applyFill="1" applyBorder="1" applyAlignment="1">
      <alignment horizontal="center" vertical="center"/>
    </xf>
    <xf numFmtId="3" fontId="18" fillId="0" borderId="6" xfId="33" applyNumberFormat="1" applyFont="1" applyFill="1" applyBorder="1" applyAlignment="1">
      <alignment vertical="center"/>
    </xf>
    <xf numFmtId="0" fontId="3" fillId="0" borderId="0" xfId="33" applyFont="1" applyFill="1" applyBorder="1" applyAlignment="1">
      <alignment horizontal="center" vertical="center"/>
    </xf>
    <xf numFmtId="0" fontId="18" fillId="0" borderId="0" xfId="33" applyFont="1" applyFill="1" applyBorder="1" applyAlignment="1">
      <alignment vertical="center" wrapText="1"/>
    </xf>
    <xf numFmtId="3" fontId="18" fillId="0" borderId="0" xfId="33" applyNumberFormat="1" applyFont="1" applyFill="1" applyBorder="1" applyAlignment="1">
      <alignment vertical="center"/>
    </xf>
    <xf numFmtId="166" fontId="18" fillId="0" borderId="0" xfId="33" applyNumberFormat="1" applyFont="1" applyFill="1" applyBorder="1" applyAlignment="1">
      <alignment vertical="center"/>
    </xf>
    <xf numFmtId="0" fontId="42" fillId="0" borderId="0" xfId="33" applyFont="1" applyFill="1" applyAlignment="1">
      <alignment horizontal="center" vertical="top"/>
    </xf>
    <xf numFmtId="0" fontId="6" fillId="0" borderId="0" xfId="33" applyFont="1" applyFill="1"/>
    <xf numFmtId="3" fontId="6" fillId="0" borderId="0" xfId="33" applyNumberFormat="1" applyFont="1" applyFill="1"/>
    <xf numFmtId="0" fontId="42" fillId="0" borderId="0" xfId="33" applyFont="1" applyFill="1"/>
  </cellXfs>
  <cellStyles count="34">
    <cellStyle name="Normal_meresha_07" xfId="4"/>
    <cellStyle name="Normal_Доходи" xfId="3"/>
    <cellStyle name="Звичайний 10" xfId="5"/>
    <cellStyle name="Звичайний 11" xfId="6"/>
    <cellStyle name="Звичайний 12" xfId="7"/>
    <cellStyle name="Звичайний 13" xfId="8"/>
    <cellStyle name="Звичайний 14" xfId="9"/>
    <cellStyle name="Звичайний 15" xfId="10"/>
    <cellStyle name="Звичайний 16" xfId="11"/>
    <cellStyle name="Звичайний 17" xfId="12"/>
    <cellStyle name="Звичайний 18" xfId="13"/>
    <cellStyle name="Звичайний 19" xfId="14"/>
    <cellStyle name="Звичайний 2" xfId="15"/>
    <cellStyle name="Звичайний 20" xfId="16"/>
    <cellStyle name="Звичайний 3" xfId="17"/>
    <cellStyle name="Звичайний 4" xfId="18"/>
    <cellStyle name="Звичайний 5" xfId="19"/>
    <cellStyle name="Звичайний 6" xfId="20"/>
    <cellStyle name="Звичайний 7" xfId="21"/>
    <cellStyle name="Звичайний 8" xfId="22"/>
    <cellStyle name="Звичайний 9" xfId="23"/>
    <cellStyle name="Звичайний_Додаток _ 3 зм_ни 4575" xfId="24"/>
    <cellStyle name="Обычный" xfId="0" builtinId="0"/>
    <cellStyle name="Обычный 2" xfId="25"/>
    <cellStyle name="Обычный 2 2" xfId="31"/>
    <cellStyle name="Обычный 2 2 2" xfId="29"/>
    <cellStyle name="Обычный 3" xfId="1"/>
    <cellStyle name="Обычный 4" xfId="26"/>
    <cellStyle name="Обычный 4 2" xfId="27"/>
    <cellStyle name="Обычный 4 2 2" xfId="32"/>
    <cellStyle name="Обычный 5" xfId="30"/>
    <cellStyle name="Обычный 6" xfId="33"/>
    <cellStyle name="Обычный_20121171" xfId="2"/>
    <cellStyle name="Стиль 1" xfId="2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6"/>
  <sheetViews>
    <sheetView showGridLines="0" showZeros="0" tabSelected="1" zoomScaleNormal="100" workbookViewId="0">
      <pane xSplit="2" ySplit="8" topLeftCell="C90" activePane="bottomRight" state="frozen"/>
      <selection pane="topRight" activeCell="C1" sqref="C1"/>
      <selection pane="bottomLeft" activeCell="A7" sqref="A7"/>
      <selection pane="bottomRight" activeCell="B102" sqref="B102"/>
    </sheetView>
  </sheetViews>
  <sheetFormatPr defaultColWidth="9.1640625" defaultRowHeight="12.75"/>
  <cols>
    <col min="1" max="1" width="11.83203125" style="256" customWidth="1"/>
    <col min="2" max="2" width="101.1640625" style="257" customWidth="1"/>
    <col min="3" max="3" width="23.1640625" style="257" customWidth="1"/>
    <col min="4" max="4" width="19.5" style="257" customWidth="1"/>
    <col min="5" max="5" width="15.1640625" style="257" customWidth="1"/>
    <col min="6" max="6" width="13.33203125" style="257" customWidth="1"/>
    <col min="7" max="7" width="10.83203125" style="259" customWidth="1"/>
    <col min="8" max="16384" width="9.1640625" style="259"/>
  </cols>
  <sheetData>
    <row r="1" spans="1:6" ht="17.25" customHeight="1">
      <c r="D1" s="258" t="s">
        <v>349</v>
      </c>
      <c r="E1" s="258"/>
      <c r="F1" s="258"/>
    </row>
    <row r="2" spans="1:6" ht="17.25" customHeight="1">
      <c r="D2" s="260" t="s">
        <v>37</v>
      </c>
      <c r="E2" s="260"/>
      <c r="F2" s="260"/>
    </row>
    <row r="3" spans="1:6" ht="17.25" customHeight="1">
      <c r="D3" s="260" t="s">
        <v>350</v>
      </c>
      <c r="E3" s="260"/>
      <c r="F3" s="260"/>
    </row>
    <row r="4" spans="1:6" s="262" customFormat="1" ht="30.75" customHeight="1">
      <c r="A4" s="261" t="s">
        <v>351</v>
      </c>
      <c r="B4" s="261"/>
      <c r="C4" s="261"/>
      <c r="D4" s="261"/>
      <c r="E4" s="261"/>
      <c r="F4" s="261"/>
    </row>
    <row r="5" spans="1:6" ht="31.5">
      <c r="A5" s="263"/>
      <c r="B5" s="264" t="s">
        <v>352</v>
      </c>
      <c r="C5" s="263"/>
      <c r="D5" s="265"/>
      <c r="E5" s="265"/>
      <c r="F5" s="263"/>
    </row>
    <row r="6" spans="1:6">
      <c r="B6" s="266"/>
      <c r="C6" s="266"/>
      <c r="D6" s="266"/>
      <c r="E6" s="266"/>
      <c r="F6" s="267" t="s">
        <v>6</v>
      </c>
    </row>
    <row r="7" spans="1:6" s="269" customFormat="1">
      <c r="A7" s="268" t="s">
        <v>8</v>
      </c>
      <c r="B7" s="268" t="s">
        <v>353</v>
      </c>
      <c r="C7" s="268" t="s">
        <v>14</v>
      </c>
      <c r="D7" s="268" t="s">
        <v>49</v>
      </c>
      <c r="E7" s="268" t="s">
        <v>50</v>
      </c>
      <c r="F7" s="268"/>
    </row>
    <row r="8" spans="1:6" s="269" customFormat="1" ht="38.25">
      <c r="A8" s="268"/>
      <c r="B8" s="268"/>
      <c r="C8" s="268"/>
      <c r="D8" s="268"/>
      <c r="E8" s="270" t="s">
        <v>354</v>
      </c>
      <c r="F8" s="270" t="s">
        <v>355</v>
      </c>
    </row>
    <row r="9" spans="1:6" s="269" customFormat="1" ht="15.75">
      <c r="A9" s="271">
        <v>1</v>
      </c>
      <c r="B9" s="271">
        <v>2</v>
      </c>
      <c r="C9" s="271">
        <v>3</v>
      </c>
      <c r="D9" s="271">
        <v>4</v>
      </c>
      <c r="E9" s="271">
        <v>5</v>
      </c>
      <c r="F9" s="271">
        <v>6</v>
      </c>
    </row>
    <row r="10" spans="1:6" ht="15.75">
      <c r="A10" s="272">
        <v>10000000</v>
      </c>
      <c r="B10" s="273" t="s">
        <v>356</v>
      </c>
      <c r="C10" s="274">
        <f t="shared" ref="C10:C73" si="0">D10+E10</f>
        <v>96282500</v>
      </c>
      <c r="D10" s="275">
        <f>D11+D27+D35</f>
        <v>96282500</v>
      </c>
      <c r="E10" s="275">
        <f>E11+E27+E35</f>
        <v>0</v>
      </c>
      <c r="F10" s="275">
        <f>F11+F27+F35</f>
        <v>0</v>
      </c>
    </row>
    <row r="11" spans="1:6" ht="20.25" customHeight="1">
      <c r="A11" s="272">
        <v>11000000</v>
      </c>
      <c r="B11" s="276" t="s">
        <v>357</v>
      </c>
      <c r="C11" s="274">
        <f t="shared" si="0"/>
        <v>95682500</v>
      </c>
      <c r="D11" s="275">
        <f>D12+D18</f>
        <v>95682500</v>
      </c>
      <c r="E11" s="275">
        <f>E12+E18</f>
        <v>0</v>
      </c>
      <c r="F11" s="275">
        <f>F12+F18</f>
        <v>0</v>
      </c>
    </row>
    <row r="12" spans="1:6" ht="15.75">
      <c r="A12" s="272">
        <v>11010000</v>
      </c>
      <c r="B12" s="276" t="s">
        <v>358</v>
      </c>
      <c r="C12" s="274">
        <f t="shared" si="0"/>
        <v>95682500</v>
      </c>
      <c r="D12" s="275">
        <f>D13+D14+D15+D16+D17</f>
        <v>95682500</v>
      </c>
      <c r="E12" s="275">
        <f>E13+E14+E15+E16+E17</f>
        <v>0</v>
      </c>
      <c r="F12" s="275">
        <f>F13+F14+F15+F16+F17</f>
        <v>0</v>
      </c>
    </row>
    <row r="13" spans="1:6" s="269" customFormat="1" ht="31.5">
      <c r="A13" s="277">
        <v>11010100</v>
      </c>
      <c r="B13" s="278" t="s">
        <v>359</v>
      </c>
      <c r="C13" s="274">
        <f t="shared" si="0"/>
        <v>87346500</v>
      </c>
      <c r="D13" s="279">
        <v>87346500</v>
      </c>
      <c r="E13" s="279"/>
      <c r="F13" s="279"/>
    </row>
    <row r="14" spans="1:6" s="269" customFormat="1" ht="47.25">
      <c r="A14" s="277">
        <v>11010200</v>
      </c>
      <c r="B14" s="278" t="s">
        <v>360</v>
      </c>
      <c r="C14" s="274">
        <f t="shared" si="0"/>
        <v>500000</v>
      </c>
      <c r="D14" s="279">
        <v>500000</v>
      </c>
      <c r="E14" s="279"/>
      <c r="F14" s="279"/>
    </row>
    <row r="15" spans="1:6" s="269" customFormat="1" ht="31.5">
      <c r="A15" s="277">
        <v>11010400</v>
      </c>
      <c r="B15" s="278" t="s">
        <v>361</v>
      </c>
      <c r="C15" s="274">
        <f t="shared" si="0"/>
        <v>3984000</v>
      </c>
      <c r="D15" s="279">
        <v>3984000</v>
      </c>
      <c r="E15" s="279"/>
      <c r="F15" s="279"/>
    </row>
    <row r="16" spans="1:6" s="269" customFormat="1" ht="31.5">
      <c r="A16" s="277">
        <v>11010500</v>
      </c>
      <c r="B16" s="278" t="s">
        <v>362</v>
      </c>
      <c r="C16" s="274">
        <f t="shared" si="0"/>
        <v>3852000</v>
      </c>
      <c r="D16" s="279">
        <v>3852000</v>
      </c>
      <c r="E16" s="279"/>
      <c r="F16" s="279"/>
    </row>
    <row r="17" spans="1:6" s="269" customFormat="1" ht="47.25" hidden="1">
      <c r="A17" s="277">
        <v>11010900</v>
      </c>
      <c r="B17" s="278" t="s">
        <v>363</v>
      </c>
      <c r="C17" s="274">
        <f t="shared" si="0"/>
        <v>0</v>
      </c>
      <c r="D17" s="279"/>
      <c r="E17" s="279"/>
      <c r="F17" s="279"/>
    </row>
    <row r="18" spans="1:6" ht="15.75" hidden="1">
      <c r="A18" s="272">
        <v>11020000</v>
      </c>
      <c r="B18" s="276" t="s">
        <v>364</v>
      </c>
      <c r="C18" s="274">
        <f t="shared" si="0"/>
        <v>0</v>
      </c>
      <c r="D18" s="274">
        <f>D19+D20+D21+D22+D23+D24+D25+D26</f>
        <v>0</v>
      </c>
      <c r="E18" s="274">
        <f>E19+E20+E21+E22+E23+E24+E25+E26</f>
        <v>0</v>
      </c>
      <c r="F18" s="274">
        <f>F19+F20+F21+F22+F23+F24+F25+F26</f>
        <v>0</v>
      </c>
    </row>
    <row r="19" spans="1:6" s="269" customFormat="1" ht="15.75" hidden="1">
      <c r="A19" s="280">
        <v>11020200</v>
      </c>
      <c r="B19" s="281" t="s">
        <v>365</v>
      </c>
      <c r="C19" s="274">
        <f t="shared" si="0"/>
        <v>0</v>
      </c>
      <c r="D19" s="282"/>
      <c r="E19" s="283"/>
      <c r="F19" s="282"/>
    </row>
    <row r="20" spans="1:6" s="269" customFormat="1" ht="15.75" hidden="1">
      <c r="A20" s="280">
        <v>11020300</v>
      </c>
      <c r="B20" s="281" t="s">
        <v>366</v>
      </c>
      <c r="C20" s="274">
        <f t="shared" si="0"/>
        <v>0</v>
      </c>
      <c r="D20" s="282"/>
      <c r="E20" s="283"/>
      <c r="F20" s="282"/>
    </row>
    <row r="21" spans="1:6" s="269" customFormat="1" ht="15.75" hidden="1">
      <c r="A21" s="280">
        <v>11020500</v>
      </c>
      <c r="B21" s="281" t="s">
        <v>367</v>
      </c>
      <c r="C21" s="274">
        <f t="shared" si="0"/>
        <v>0</v>
      </c>
      <c r="D21" s="282"/>
      <c r="E21" s="283"/>
      <c r="F21" s="282"/>
    </row>
    <row r="22" spans="1:6" s="269" customFormat="1" ht="31.5" hidden="1">
      <c r="A22" s="280">
        <v>11020600</v>
      </c>
      <c r="B22" s="281" t="s">
        <v>368</v>
      </c>
      <c r="C22" s="274">
        <f t="shared" si="0"/>
        <v>0</v>
      </c>
      <c r="D22" s="282"/>
      <c r="E22" s="283"/>
      <c r="F22" s="282"/>
    </row>
    <row r="23" spans="1:6" s="269" customFormat="1" ht="31.5" hidden="1">
      <c r="A23" s="280">
        <v>11020700</v>
      </c>
      <c r="B23" s="281" t="s">
        <v>369</v>
      </c>
      <c r="C23" s="274">
        <f t="shared" si="0"/>
        <v>0</v>
      </c>
      <c r="D23" s="282"/>
      <c r="E23" s="283"/>
      <c r="F23" s="282"/>
    </row>
    <row r="24" spans="1:6" s="269" customFormat="1" ht="31.5" hidden="1">
      <c r="A24" s="280">
        <v>11020900</v>
      </c>
      <c r="B24" s="281" t="s">
        <v>370</v>
      </c>
      <c r="C24" s="274">
        <f t="shared" si="0"/>
        <v>0</v>
      </c>
      <c r="D24" s="282"/>
      <c r="E24" s="283"/>
      <c r="F24" s="282"/>
    </row>
    <row r="25" spans="1:6" s="269" customFormat="1" ht="15.75" hidden="1">
      <c r="A25" s="280">
        <v>11021000</v>
      </c>
      <c r="B25" s="281" t="s">
        <v>371</v>
      </c>
      <c r="C25" s="274">
        <f t="shared" si="0"/>
        <v>0</v>
      </c>
      <c r="D25" s="282"/>
      <c r="E25" s="283"/>
      <c r="F25" s="282"/>
    </row>
    <row r="26" spans="1:6" s="269" customFormat="1" ht="31.5" hidden="1">
      <c r="A26" s="280">
        <v>11021600</v>
      </c>
      <c r="B26" s="281" t="s">
        <v>372</v>
      </c>
      <c r="C26" s="274">
        <f t="shared" si="0"/>
        <v>0</v>
      </c>
      <c r="D26" s="282"/>
      <c r="E26" s="283"/>
      <c r="F26" s="282"/>
    </row>
    <row r="27" spans="1:6" ht="15.75">
      <c r="A27" s="272">
        <v>13000000</v>
      </c>
      <c r="B27" s="276" t="s">
        <v>373</v>
      </c>
      <c r="C27" s="274">
        <f t="shared" si="0"/>
        <v>600000</v>
      </c>
      <c r="D27" s="275">
        <f>D28+D32</f>
        <v>600000</v>
      </c>
      <c r="E27" s="275">
        <f>E28+E32</f>
        <v>0</v>
      </c>
      <c r="F27" s="275">
        <f>F28+F32</f>
        <v>0</v>
      </c>
    </row>
    <row r="28" spans="1:6" ht="15.75">
      <c r="A28" s="284">
        <v>13010000</v>
      </c>
      <c r="B28" s="285" t="s">
        <v>374</v>
      </c>
      <c r="C28" s="274">
        <f t="shared" si="0"/>
        <v>600000</v>
      </c>
      <c r="D28" s="275">
        <f>D29+D30+D31</f>
        <v>600000</v>
      </c>
      <c r="E28" s="275">
        <f>E29+E30+E31</f>
        <v>0</v>
      </c>
      <c r="F28" s="275">
        <f>F29+F30+F31</f>
        <v>0</v>
      </c>
    </row>
    <row r="29" spans="1:6" s="269" customFormat="1" ht="31.5">
      <c r="A29" s="280">
        <v>13010100</v>
      </c>
      <c r="B29" s="281" t="s">
        <v>375</v>
      </c>
      <c r="C29" s="274">
        <f t="shared" si="0"/>
        <v>600000</v>
      </c>
      <c r="D29" s="279">
        <v>600000</v>
      </c>
      <c r="E29" s="279"/>
      <c r="F29" s="279"/>
    </row>
    <row r="30" spans="1:6" ht="15.75" hidden="1">
      <c r="A30" s="280">
        <v>13020300</v>
      </c>
      <c r="B30" s="281" t="s">
        <v>376</v>
      </c>
      <c r="C30" s="274">
        <f t="shared" si="0"/>
        <v>0</v>
      </c>
      <c r="D30" s="279"/>
      <c r="E30" s="275"/>
      <c r="F30" s="275"/>
    </row>
    <row r="31" spans="1:6" s="269" customFormat="1" ht="31.5" hidden="1">
      <c r="A31" s="280">
        <v>13020400</v>
      </c>
      <c r="B31" s="281" t="s">
        <v>377</v>
      </c>
      <c r="C31" s="274">
        <f t="shared" si="0"/>
        <v>0</v>
      </c>
      <c r="D31" s="279"/>
      <c r="E31" s="279"/>
      <c r="F31" s="279"/>
    </row>
    <row r="32" spans="1:6" s="269" customFormat="1" ht="15.75" hidden="1">
      <c r="A32" s="284">
        <v>13030000</v>
      </c>
      <c r="B32" s="285" t="s">
        <v>378</v>
      </c>
      <c r="C32" s="274">
        <f t="shared" si="0"/>
        <v>0</v>
      </c>
      <c r="D32" s="275">
        <f>D33+D34</f>
        <v>0</v>
      </c>
      <c r="E32" s="275">
        <f>E33+E34</f>
        <v>0</v>
      </c>
      <c r="F32" s="275">
        <f>F33+F34</f>
        <v>0</v>
      </c>
    </row>
    <row r="33" spans="1:6" s="269" customFormat="1" ht="31.5" hidden="1">
      <c r="A33" s="280">
        <v>13030100</v>
      </c>
      <c r="B33" s="281" t="s">
        <v>379</v>
      </c>
      <c r="C33" s="274">
        <f t="shared" si="0"/>
        <v>0</v>
      </c>
      <c r="D33" s="279"/>
      <c r="E33" s="279"/>
      <c r="F33" s="279"/>
    </row>
    <row r="34" spans="1:6" ht="15.75" hidden="1">
      <c r="A34" s="280">
        <v>13030800</v>
      </c>
      <c r="B34" s="281" t="s">
        <v>380</v>
      </c>
      <c r="C34" s="274">
        <f t="shared" si="0"/>
        <v>0</v>
      </c>
      <c r="D34" s="279"/>
      <c r="E34" s="275"/>
      <c r="F34" s="275"/>
    </row>
    <row r="35" spans="1:6" s="269" customFormat="1" ht="15.75" hidden="1">
      <c r="A35" s="284">
        <v>19000000</v>
      </c>
      <c r="B35" s="285" t="s">
        <v>381</v>
      </c>
      <c r="C35" s="274">
        <f t="shared" si="0"/>
        <v>0</v>
      </c>
      <c r="D35" s="275">
        <f>D36</f>
        <v>0</v>
      </c>
      <c r="E35" s="275">
        <f>E36</f>
        <v>0</v>
      </c>
      <c r="F35" s="275">
        <f>F36</f>
        <v>0</v>
      </c>
    </row>
    <row r="36" spans="1:6" s="269" customFormat="1" ht="15.75" hidden="1">
      <c r="A36" s="284">
        <v>19010000</v>
      </c>
      <c r="B36" s="285" t="s">
        <v>382</v>
      </c>
      <c r="C36" s="274">
        <f t="shared" si="0"/>
        <v>0</v>
      </c>
      <c r="D36" s="275">
        <f>D37+D38+D39</f>
        <v>0</v>
      </c>
      <c r="E36" s="275">
        <f>E37+E38+E39</f>
        <v>0</v>
      </c>
      <c r="F36" s="275">
        <f>F37+F38+F39</f>
        <v>0</v>
      </c>
    </row>
    <row r="37" spans="1:6" ht="47.25" hidden="1">
      <c r="A37" s="271">
        <v>19010100</v>
      </c>
      <c r="B37" s="286" t="s">
        <v>383</v>
      </c>
      <c r="C37" s="274">
        <f t="shared" si="0"/>
        <v>0</v>
      </c>
      <c r="D37" s="279"/>
      <c r="E37" s="279"/>
      <c r="F37" s="279"/>
    </row>
    <row r="38" spans="1:6" ht="15.75" hidden="1">
      <c r="A38" s="271">
        <v>19010200</v>
      </c>
      <c r="B38" s="286" t="s">
        <v>384</v>
      </c>
      <c r="C38" s="274">
        <f t="shared" si="0"/>
        <v>0</v>
      </c>
      <c r="D38" s="279"/>
      <c r="E38" s="282"/>
      <c r="F38" s="279"/>
    </row>
    <row r="39" spans="1:6" s="269" customFormat="1" ht="31.5" hidden="1">
      <c r="A39" s="280">
        <v>19010300</v>
      </c>
      <c r="B39" s="281" t="s">
        <v>385</v>
      </c>
      <c r="C39" s="274">
        <f t="shared" si="0"/>
        <v>0</v>
      </c>
      <c r="D39" s="279"/>
      <c r="E39" s="279"/>
      <c r="F39" s="279"/>
    </row>
    <row r="40" spans="1:6" s="269" customFormat="1" ht="15.75">
      <c r="A40" s="284">
        <v>20000000</v>
      </c>
      <c r="B40" s="285" t="s">
        <v>386</v>
      </c>
      <c r="C40" s="274">
        <f t="shared" si="0"/>
        <v>18172200</v>
      </c>
      <c r="D40" s="275">
        <f>D41+D46+D60+D67</f>
        <v>413200</v>
      </c>
      <c r="E40" s="275">
        <f>E41+E46+E60+E67</f>
        <v>17759000</v>
      </c>
      <c r="F40" s="275">
        <f>F41+F46+F60+F67</f>
        <v>0</v>
      </c>
    </row>
    <row r="41" spans="1:6" s="269" customFormat="1" ht="15.75">
      <c r="A41" s="284">
        <v>21000000</v>
      </c>
      <c r="B41" s="285" t="s">
        <v>387</v>
      </c>
      <c r="C41" s="274">
        <f t="shared" si="0"/>
        <v>15000</v>
      </c>
      <c r="D41" s="275">
        <f>D42+D44+D45</f>
        <v>0</v>
      </c>
      <c r="E41" s="275">
        <f>E42+E44+E45</f>
        <v>15000</v>
      </c>
      <c r="F41" s="275">
        <f>F42+F44+F45</f>
        <v>0</v>
      </c>
    </row>
    <row r="42" spans="1:6" ht="63" hidden="1">
      <c r="A42" s="272">
        <v>21010000</v>
      </c>
      <c r="B42" s="273" t="s">
        <v>388</v>
      </c>
      <c r="C42" s="274">
        <f t="shared" si="0"/>
        <v>0</v>
      </c>
      <c r="D42" s="275">
        <f>D43</f>
        <v>0</v>
      </c>
      <c r="E42" s="275">
        <f>E43</f>
        <v>0</v>
      </c>
      <c r="F42" s="275">
        <f>F43</f>
        <v>0</v>
      </c>
    </row>
    <row r="43" spans="1:6" ht="31.5" hidden="1">
      <c r="A43" s="271">
        <v>21010300</v>
      </c>
      <c r="B43" s="286" t="s">
        <v>389</v>
      </c>
      <c r="C43" s="274">
        <f t="shared" si="0"/>
        <v>0</v>
      </c>
      <c r="D43" s="279"/>
      <c r="E43" s="275"/>
      <c r="F43" s="275"/>
    </row>
    <row r="44" spans="1:6" ht="18" hidden="1" customHeight="1">
      <c r="A44" s="272">
        <v>21050000</v>
      </c>
      <c r="B44" s="287" t="s">
        <v>390</v>
      </c>
      <c r="C44" s="274">
        <f t="shared" si="0"/>
        <v>0</v>
      </c>
      <c r="D44" s="275"/>
      <c r="E44" s="275"/>
      <c r="F44" s="275"/>
    </row>
    <row r="45" spans="1:6" s="269" customFormat="1" ht="31.5">
      <c r="A45" s="272">
        <v>21110000</v>
      </c>
      <c r="B45" s="276" t="s">
        <v>391</v>
      </c>
      <c r="C45" s="274">
        <f t="shared" si="0"/>
        <v>15000</v>
      </c>
      <c r="D45" s="275"/>
      <c r="E45" s="275">
        <v>15000</v>
      </c>
      <c r="F45" s="275"/>
    </row>
    <row r="46" spans="1:6" ht="31.5">
      <c r="A46" s="288">
        <v>22000000</v>
      </c>
      <c r="B46" s="287" t="s">
        <v>392</v>
      </c>
      <c r="C46" s="274">
        <f t="shared" si="0"/>
        <v>413200</v>
      </c>
      <c r="D46" s="275">
        <f>D47+D57+D59</f>
        <v>413200</v>
      </c>
      <c r="E46" s="275">
        <f>E47+E57+E59</f>
        <v>0</v>
      </c>
      <c r="F46" s="275">
        <f>F47+F57+F59</f>
        <v>0</v>
      </c>
    </row>
    <row r="47" spans="1:6" ht="15.75">
      <c r="A47" s="272">
        <v>22010000</v>
      </c>
      <c r="B47" s="276" t="s">
        <v>393</v>
      </c>
      <c r="C47" s="274">
        <f t="shared" si="0"/>
        <v>370000</v>
      </c>
      <c r="D47" s="275">
        <f>D48+D49+D50+D51+D52+D53+D54+D55+D56</f>
        <v>370000</v>
      </c>
      <c r="E47" s="275">
        <f>E48+E49+E51+E52+E53+E54+E55+E56</f>
        <v>0</v>
      </c>
      <c r="F47" s="275">
        <f>F48+F49+F51+F52+F53+F54+F55+F56</f>
        <v>0</v>
      </c>
    </row>
    <row r="48" spans="1:6" ht="31.5">
      <c r="A48" s="271">
        <v>22010300</v>
      </c>
      <c r="B48" s="286" t="s">
        <v>394</v>
      </c>
      <c r="C48" s="274">
        <f t="shared" si="0"/>
        <v>120000</v>
      </c>
      <c r="D48" s="279">
        <v>120000</v>
      </c>
      <c r="E48" s="275"/>
      <c r="F48" s="275"/>
    </row>
    <row r="49" spans="1:6" ht="15.75">
      <c r="A49" s="271">
        <v>22012500</v>
      </c>
      <c r="B49" s="286" t="s">
        <v>395</v>
      </c>
      <c r="C49" s="274">
        <f t="shared" si="0"/>
        <v>100000</v>
      </c>
      <c r="D49" s="279">
        <v>100000</v>
      </c>
      <c r="E49" s="275"/>
      <c r="F49" s="275"/>
    </row>
    <row r="50" spans="1:6" ht="31.5">
      <c r="A50" s="271">
        <v>22012600</v>
      </c>
      <c r="B50" s="286" t="s">
        <v>396</v>
      </c>
      <c r="C50" s="274">
        <f t="shared" si="0"/>
        <v>150000</v>
      </c>
      <c r="D50" s="279">
        <v>150000</v>
      </c>
      <c r="E50" s="275"/>
      <c r="F50" s="275"/>
    </row>
    <row r="51" spans="1:6" ht="15.75" hidden="1">
      <c r="A51" s="280"/>
      <c r="B51" s="278"/>
      <c r="C51" s="274"/>
      <c r="D51" s="279"/>
      <c r="E51" s="279"/>
      <c r="F51" s="279"/>
    </row>
    <row r="52" spans="1:6" ht="15.75" hidden="1">
      <c r="A52" s="280"/>
      <c r="B52" s="278"/>
      <c r="C52" s="274"/>
      <c r="D52" s="279"/>
      <c r="E52" s="279"/>
      <c r="F52" s="279"/>
    </row>
    <row r="53" spans="1:6" ht="15.75" hidden="1">
      <c r="A53" s="280"/>
      <c r="B53" s="278"/>
      <c r="C53" s="274"/>
      <c r="D53" s="279"/>
      <c r="E53" s="279"/>
      <c r="F53" s="279"/>
    </row>
    <row r="54" spans="1:6" ht="15.75" hidden="1">
      <c r="A54" s="280"/>
      <c r="B54" s="278"/>
      <c r="C54" s="274"/>
      <c r="D54" s="279"/>
      <c r="E54" s="279"/>
      <c r="F54" s="279"/>
    </row>
    <row r="55" spans="1:6" ht="15.75" hidden="1">
      <c r="A55" s="280"/>
      <c r="B55" s="278"/>
      <c r="C55" s="274"/>
      <c r="D55" s="279"/>
      <c r="E55" s="279"/>
      <c r="F55" s="279"/>
    </row>
    <row r="56" spans="1:6" ht="15.75" hidden="1">
      <c r="A56" s="280"/>
      <c r="B56" s="278"/>
      <c r="C56" s="274"/>
      <c r="D56" s="279"/>
      <c r="E56" s="279"/>
      <c r="F56" s="279"/>
    </row>
    <row r="57" spans="1:6" ht="31.5" hidden="1">
      <c r="A57" s="284">
        <v>22080000</v>
      </c>
      <c r="B57" s="287" t="s">
        <v>397</v>
      </c>
      <c r="C57" s="274">
        <f t="shared" si="0"/>
        <v>0</v>
      </c>
      <c r="D57" s="275">
        <f>D58</f>
        <v>0</v>
      </c>
      <c r="E57" s="275">
        <f>E58</f>
        <v>0</v>
      </c>
      <c r="F57" s="275">
        <f>F58</f>
        <v>0</v>
      </c>
    </row>
    <row r="58" spans="1:6" ht="31.5" hidden="1">
      <c r="A58" s="280">
        <v>22080400</v>
      </c>
      <c r="B58" s="278" t="s">
        <v>398</v>
      </c>
      <c r="C58" s="274">
        <f t="shared" si="0"/>
        <v>0</v>
      </c>
      <c r="D58" s="279"/>
      <c r="E58" s="279"/>
      <c r="F58" s="279"/>
    </row>
    <row r="59" spans="1:6" ht="63">
      <c r="A59" s="272">
        <v>22130000</v>
      </c>
      <c r="B59" s="285" t="s">
        <v>399</v>
      </c>
      <c r="C59" s="274">
        <f t="shared" si="0"/>
        <v>43200</v>
      </c>
      <c r="D59" s="275">
        <v>43200</v>
      </c>
      <c r="E59" s="275"/>
      <c r="F59" s="275"/>
    </row>
    <row r="60" spans="1:6" ht="15.75" hidden="1">
      <c r="A60" s="272">
        <v>24000000</v>
      </c>
      <c r="B60" s="287" t="s">
        <v>400</v>
      </c>
      <c r="C60" s="274">
        <f t="shared" si="0"/>
        <v>0</v>
      </c>
      <c r="D60" s="275">
        <f>D61+D65</f>
        <v>0</v>
      </c>
      <c r="E60" s="275">
        <f>E61+E65</f>
        <v>0</v>
      </c>
      <c r="F60" s="275">
        <f>F61+F65</f>
        <v>0</v>
      </c>
    </row>
    <row r="61" spans="1:6" ht="15.75" hidden="1">
      <c r="A61" s="288">
        <v>24060000</v>
      </c>
      <c r="B61" s="287" t="s">
        <v>401</v>
      </c>
      <c r="C61" s="274">
        <f t="shared" si="0"/>
        <v>0</v>
      </c>
      <c r="D61" s="275">
        <f>D62+D63+D64</f>
        <v>0</v>
      </c>
      <c r="E61" s="275">
        <f>E62+E64+E63</f>
        <v>0</v>
      </c>
      <c r="F61" s="275">
        <f>F62+F64+F63</f>
        <v>0</v>
      </c>
    </row>
    <row r="62" spans="1:6" ht="15.75" hidden="1">
      <c r="A62" s="271">
        <v>24060300</v>
      </c>
      <c r="B62" s="286" t="s">
        <v>401</v>
      </c>
      <c r="C62" s="274">
        <f t="shared" si="0"/>
        <v>0</v>
      </c>
      <c r="D62" s="279"/>
      <c r="E62" s="275"/>
      <c r="F62" s="275"/>
    </row>
    <row r="63" spans="1:6" ht="15.75" hidden="1">
      <c r="A63" s="271">
        <v>24061600</v>
      </c>
      <c r="B63" s="286" t="s">
        <v>402</v>
      </c>
      <c r="C63" s="274">
        <f t="shared" si="0"/>
        <v>0</v>
      </c>
      <c r="D63" s="275"/>
      <c r="E63" s="279"/>
      <c r="F63" s="275"/>
    </row>
    <row r="64" spans="1:6" ht="31.5" hidden="1">
      <c r="A64" s="271">
        <v>24062100</v>
      </c>
      <c r="B64" s="286" t="s">
        <v>403</v>
      </c>
      <c r="C64" s="274">
        <f t="shared" si="0"/>
        <v>0</v>
      </c>
      <c r="D64" s="279"/>
      <c r="E64" s="279"/>
      <c r="F64" s="279"/>
    </row>
    <row r="65" spans="1:7" ht="24" hidden="1" customHeight="1">
      <c r="A65" s="272">
        <v>24110000</v>
      </c>
      <c r="B65" s="276" t="s">
        <v>404</v>
      </c>
      <c r="C65" s="274">
        <f t="shared" si="0"/>
        <v>0</v>
      </c>
      <c r="D65" s="275">
        <f>D66</f>
        <v>0</v>
      </c>
      <c r="E65" s="275">
        <f>E66</f>
        <v>0</v>
      </c>
      <c r="F65" s="275">
        <f>F66</f>
        <v>0</v>
      </c>
    </row>
    <row r="66" spans="1:7" ht="47.25" hidden="1">
      <c r="A66" s="271">
        <v>24110900</v>
      </c>
      <c r="B66" s="281" t="s">
        <v>405</v>
      </c>
      <c r="C66" s="274">
        <f t="shared" si="0"/>
        <v>0</v>
      </c>
      <c r="D66" s="289"/>
      <c r="E66" s="289"/>
      <c r="F66" s="289"/>
    </row>
    <row r="67" spans="1:7" ht="28.9" customHeight="1">
      <c r="A67" s="272">
        <v>25000000</v>
      </c>
      <c r="B67" s="285" t="s">
        <v>406</v>
      </c>
      <c r="C67" s="274">
        <f t="shared" si="0"/>
        <v>17744000</v>
      </c>
      <c r="D67" s="290"/>
      <c r="E67" s="290">
        <f>E68+E73</f>
        <v>17744000</v>
      </c>
      <c r="F67" s="290"/>
    </row>
    <row r="68" spans="1:7" ht="36.6" customHeight="1">
      <c r="A68" s="272">
        <v>25010000</v>
      </c>
      <c r="B68" s="285" t="s">
        <v>407</v>
      </c>
      <c r="C68" s="274">
        <f t="shared" si="0"/>
        <v>17594000</v>
      </c>
      <c r="D68" s="290">
        <f>D69+D70+D71+D72</f>
        <v>0</v>
      </c>
      <c r="E68" s="290">
        <f>E69+E70+E71+E72</f>
        <v>17594000</v>
      </c>
      <c r="F68" s="290">
        <f>F69+F70+F71+F72</f>
        <v>0</v>
      </c>
    </row>
    <row r="69" spans="1:7" ht="31.5">
      <c r="A69" s="271">
        <v>25010100</v>
      </c>
      <c r="B69" s="281" t="s">
        <v>408</v>
      </c>
      <c r="C69" s="274">
        <f t="shared" si="0"/>
        <v>17592700</v>
      </c>
      <c r="D69" s="289"/>
      <c r="E69" s="289">
        <v>17592700</v>
      </c>
      <c r="F69" s="289"/>
    </row>
    <row r="70" spans="1:7" ht="15.75" hidden="1">
      <c r="A70" s="271">
        <v>25010200</v>
      </c>
      <c r="B70" s="281" t="s">
        <v>409</v>
      </c>
      <c r="C70" s="274">
        <f t="shared" si="0"/>
        <v>0</v>
      </c>
      <c r="D70" s="289"/>
      <c r="E70" s="289"/>
      <c r="F70" s="289"/>
    </row>
    <row r="71" spans="1:7" ht="15.75">
      <c r="A71" s="271">
        <v>25010300</v>
      </c>
      <c r="B71" s="281" t="s">
        <v>410</v>
      </c>
      <c r="C71" s="274">
        <f t="shared" si="0"/>
        <v>1300</v>
      </c>
      <c r="D71" s="290"/>
      <c r="E71" s="289">
        <v>1300</v>
      </c>
      <c r="F71" s="290"/>
    </row>
    <row r="72" spans="1:7" ht="31.5" hidden="1">
      <c r="A72" s="271">
        <v>25010400</v>
      </c>
      <c r="B72" s="281" t="s">
        <v>411</v>
      </c>
      <c r="C72" s="274">
        <f t="shared" si="0"/>
        <v>0</v>
      </c>
      <c r="D72" s="289"/>
      <c r="E72" s="289"/>
      <c r="F72" s="289"/>
    </row>
    <row r="73" spans="1:7" s="291" customFormat="1" ht="21" customHeight="1">
      <c r="A73" s="272">
        <v>25020000</v>
      </c>
      <c r="B73" s="276" t="s">
        <v>412</v>
      </c>
      <c r="C73" s="274">
        <f t="shared" si="0"/>
        <v>150000</v>
      </c>
      <c r="D73" s="274">
        <f>D74</f>
        <v>0</v>
      </c>
      <c r="E73" s="274">
        <f>E74</f>
        <v>150000</v>
      </c>
      <c r="F73" s="274">
        <f>F74</f>
        <v>0</v>
      </c>
    </row>
    <row r="74" spans="1:7" s="291" customFormat="1" ht="78.75">
      <c r="A74" s="271">
        <v>25020200</v>
      </c>
      <c r="B74" s="286" t="s">
        <v>413</v>
      </c>
      <c r="C74" s="274">
        <f t="shared" ref="C74:C90" si="1">D74+E74</f>
        <v>150000</v>
      </c>
      <c r="D74" s="282"/>
      <c r="E74" s="282">
        <v>150000</v>
      </c>
      <c r="F74" s="274"/>
    </row>
    <row r="75" spans="1:7" ht="15.75">
      <c r="A75" s="271"/>
      <c r="B75" s="292" t="s">
        <v>414</v>
      </c>
      <c r="C75" s="274">
        <f t="shared" si="1"/>
        <v>114454700</v>
      </c>
      <c r="D75" s="274">
        <f>D40+D10</f>
        <v>96695700</v>
      </c>
      <c r="E75" s="274">
        <f>E40+E10</f>
        <v>17759000</v>
      </c>
      <c r="F75" s="274">
        <f>F40+F10</f>
        <v>0</v>
      </c>
    </row>
    <row r="76" spans="1:7" s="291" customFormat="1" ht="15.75">
      <c r="A76" s="272">
        <v>40000000</v>
      </c>
      <c r="B76" s="293" t="s">
        <v>415</v>
      </c>
      <c r="C76" s="274">
        <f t="shared" si="1"/>
        <v>387545300</v>
      </c>
      <c r="D76" s="290">
        <f>D77</f>
        <v>387545300</v>
      </c>
      <c r="E76" s="290">
        <f>E77</f>
        <v>0</v>
      </c>
      <c r="F76" s="290">
        <f>F77</f>
        <v>0</v>
      </c>
    </row>
    <row r="77" spans="1:7" s="291" customFormat="1" ht="15.75">
      <c r="A77" s="294">
        <v>41000000</v>
      </c>
      <c r="B77" s="293" t="s">
        <v>416</v>
      </c>
      <c r="C77" s="274">
        <f t="shared" si="1"/>
        <v>387545300</v>
      </c>
      <c r="D77" s="290">
        <f>D78+D81+D84+D86</f>
        <v>387545300</v>
      </c>
      <c r="E77" s="290">
        <f>E78+E81+E84+E86</f>
        <v>0</v>
      </c>
      <c r="F77" s="290">
        <f>F78+F81+F84+F86</f>
        <v>0</v>
      </c>
    </row>
    <row r="78" spans="1:7" s="291" customFormat="1" ht="15.75">
      <c r="A78" s="294">
        <v>41020000</v>
      </c>
      <c r="B78" s="293" t="s">
        <v>417</v>
      </c>
      <c r="C78" s="274">
        <f t="shared" si="1"/>
        <v>103725600</v>
      </c>
      <c r="D78" s="290">
        <f>D79</f>
        <v>103725600</v>
      </c>
      <c r="E78" s="290">
        <f>E79</f>
        <v>0</v>
      </c>
      <c r="F78" s="290">
        <f>F79</f>
        <v>0</v>
      </c>
    </row>
    <row r="79" spans="1:7" ht="15.75">
      <c r="A79" s="295">
        <v>41020100</v>
      </c>
      <c r="B79" s="278" t="s">
        <v>418</v>
      </c>
      <c r="C79" s="274">
        <f t="shared" si="1"/>
        <v>103725600</v>
      </c>
      <c r="D79" s="289">
        <v>103725600</v>
      </c>
      <c r="E79" s="274"/>
      <c r="F79" s="274">
        <f>F10+F42</f>
        <v>0</v>
      </c>
      <c r="G79" s="296"/>
    </row>
    <row r="80" spans="1:7" ht="47.25" hidden="1">
      <c r="A80" s="295">
        <v>41020200</v>
      </c>
      <c r="B80" s="297" t="s">
        <v>419</v>
      </c>
      <c r="C80" s="274">
        <f t="shared" si="1"/>
        <v>0</v>
      </c>
      <c r="D80" s="282"/>
      <c r="E80" s="274"/>
      <c r="F80" s="274">
        <f>F81</f>
        <v>0</v>
      </c>
    </row>
    <row r="81" spans="1:8" s="291" customFormat="1" ht="15.75">
      <c r="A81" s="294">
        <v>41030000</v>
      </c>
      <c r="B81" s="293" t="s">
        <v>420</v>
      </c>
      <c r="C81" s="274">
        <f t="shared" si="1"/>
        <v>256961600</v>
      </c>
      <c r="D81" s="274">
        <f>SUM(D82:D83)</f>
        <v>256961600</v>
      </c>
      <c r="E81" s="274">
        <f>SUM(E82:E83)</f>
        <v>0</v>
      </c>
      <c r="F81" s="274">
        <f>SUM(F82:F83)</f>
        <v>0</v>
      </c>
      <c r="G81" s="298"/>
      <c r="H81" s="298"/>
    </row>
    <row r="82" spans="1:8" s="291" customFormat="1" ht="15.75">
      <c r="A82" s="295">
        <v>41033900</v>
      </c>
      <c r="B82" s="299" t="s">
        <v>421</v>
      </c>
      <c r="C82" s="274">
        <f t="shared" si="1"/>
        <v>240657200</v>
      </c>
      <c r="D82" s="289">
        <v>240657200</v>
      </c>
      <c r="E82" s="274"/>
      <c r="F82" s="274">
        <f>F83+F86</f>
        <v>0</v>
      </c>
    </row>
    <row r="83" spans="1:8" ht="15.75">
      <c r="A83" s="295">
        <v>41034200</v>
      </c>
      <c r="B83" s="299" t="s">
        <v>422</v>
      </c>
      <c r="C83" s="274">
        <f t="shared" si="1"/>
        <v>16304400</v>
      </c>
      <c r="D83" s="289">
        <v>16304400</v>
      </c>
      <c r="E83" s="274"/>
      <c r="F83" s="289"/>
      <c r="G83" s="300"/>
    </row>
    <row r="84" spans="1:8" s="291" customFormat="1" ht="15.75">
      <c r="A84" s="294">
        <v>41040000</v>
      </c>
      <c r="B84" s="293" t="s">
        <v>423</v>
      </c>
      <c r="C84" s="274">
        <f t="shared" si="1"/>
        <v>23936700</v>
      </c>
      <c r="D84" s="290">
        <f>D85</f>
        <v>23936700</v>
      </c>
      <c r="E84" s="290">
        <f>E85</f>
        <v>0</v>
      </c>
      <c r="F84" s="290">
        <f>F85</f>
        <v>0</v>
      </c>
      <c r="G84" s="298"/>
    </row>
    <row r="85" spans="1:8" ht="47.25">
      <c r="A85" s="295">
        <v>41040200</v>
      </c>
      <c r="B85" s="297" t="s">
        <v>424</v>
      </c>
      <c r="C85" s="274">
        <f t="shared" si="1"/>
        <v>23936700</v>
      </c>
      <c r="D85" s="289">
        <v>23936700</v>
      </c>
      <c r="E85" s="274"/>
      <c r="F85" s="289"/>
      <c r="G85" s="300"/>
    </row>
    <row r="86" spans="1:8" s="291" customFormat="1" ht="15.75">
      <c r="A86" s="294">
        <v>41050000</v>
      </c>
      <c r="B86" s="301" t="s">
        <v>425</v>
      </c>
      <c r="C86" s="274">
        <f t="shared" si="1"/>
        <v>2921400</v>
      </c>
      <c r="D86" s="290">
        <f>SUM(D87:D90)</f>
        <v>2921400</v>
      </c>
      <c r="E86" s="290">
        <f>SUM(E87:E90)</f>
        <v>0</v>
      </c>
      <c r="F86" s="290">
        <f>SUM(F87:F90)</f>
        <v>0</v>
      </c>
    </row>
    <row r="87" spans="1:8" s="291" customFormat="1" ht="31.5">
      <c r="A87" s="302">
        <v>41051000</v>
      </c>
      <c r="B87" s="297" t="s">
        <v>426</v>
      </c>
      <c r="C87" s="274">
        <f t="shared" si="1"/>
        <v>1525400</v>
      </c>
      <c r="D87" s="282">
        <v>1525400</v>
      </c>
      <c r="E87" s="274"/>
      <c r="F87" s="274">
        <f>SUM(F88:F90)</f>
        <v>0</v>
      </c>
    </row>
    <row r="88" spans="1:8" ht="47.25">
      <c r="A88" s="302">
        <v>41051200</v>
      </c>
      <c r="B88" s="303" t="s">
        <v>427</v>
      </c>
      <c r="C88" s="274">
        <f t="shared" si="1"/>
        <v>944200</v>
      </c>
      <c r="D88" s="289">
        <v>944200</v>
      </c>
      <c r="E88" s="289"/>
      <c r="F88" s="289"/>
    </row>
    <row r="89" spans="1:8" ht="31.5">
      <c r="A89" s="302">
        <v>41051500</v>
      </c>
      <c r="B89" s="304" t="s">
        <v>428</v>
      </c>
      <c r="C89" s="274">
        <f t="shared" si="1"/>
        <v>421000</v>
      </c>
      <c r="D89" s="289">
        <v>421000</v>
      </c>
      <c r="E89" s="289"/>
      <c r="F89" s="289"/>
    </row>
    <row r="90" spans="1:8" ht="15.75">
      <c r="A90" s="302">
        <v>41053900</v>
      </c>
      <c r="B90" s="297" t="s">
        <v>429</v>
      </c>
      <c r="C90" s="274">
        <f t="shared" si="1"/>
        <v>30800</v>
      </c>
      <c r="D90" s="289">
        <v>30800</v>
      </c>
      <c r="E90" s="305"/>
      <c r="F90" s="289"/>
    </row>
    <row r="91" spans="1:8" ht="15.75">
      <c r="A91" s="306" t="s">
        <v>430</v>
      </c>
      <c r="B91" s="292" t="s">
        <v>431</v>
      </c>
      <c r="C91" s="307">
        <f>C75+C76</f>
        <v>502000000</v>
      </c>
      <c r="D91" s="307">
        <f>D75+D76</f>
        <v>484241000</v>
      </c>
      <c r="E91" s="307">
        <f>E75+E76</f>
        <v>17759000</v>
      </c>
      <c r="F91" s="307">
        <f>F75+F76</f>
        <v>0</v>
      </c>
    </row>
    <row r="92" spans="1:8" ht="15.75">
      <c r="A92" s="308"/>
      <c r="B92" s="309"/>
      <c r="C92" s="310"/>
      <c r="D92" s="310"/>
      <c r="E92" s="310"/>
      <c r="F92" s="310"/>
    </row>
    <row r="93" spans="1:8" ht="15.75">
      <c r="A93" s="308"/>
      <c r="B93" s="309"/>
      <c r="C93" s="311"/>
      <c r="D93" s="310"/>
      <c r="E93" s="310"/>
      <c r="F93" s="310"/>
    </row>
    <row r="94" spans="1:8" ht="15.75">
      <c r="A94" s="308"/>
      <c r="B94" s="309"/>
      <c r="C94" s="310"/>
      <c r="D94" s="311"/>
      <c r="E94" s="310"/>
      <c r="F94" s="310"/>
    </row>
    <row r="95" spans="1:8" ht="15.75">
      <c r="A95" s="308"/>
      <c r="B95" s="309"/>
      <c r="C95" s="310"/>
      <c r="D95" s="310"/>
      <c r="E95" s="310"/>
      <c r="F95" s="310"/>
    </row>
    <row r="96" spans="1:8" ht="18.75">
      <c r="A96" s="312"/>
      <c r="B96" s="313"/>
      <c r="C96" s="313"/>
      <c r="D96" s="314"/>
      <c r="E96" s="315"/>
      <c r="F96" s="315"/>
    </row>
  </sheetData>
  <mergeCells count="8">
    <mergeCell ref="D2:F2"/>
    <mergeCell ref="D3:F3"/>
    <mergeCell ref="A4:F4"/>
    <mergeCell ref="A7:A8"/>
    <mergeCell ref="B7:B8"/>
    <mergeCell ref="C7:C8"/>
    <mergeCell ref="D7:D8"/>
    <mergeCell ref="E7:F7"/>
  </mergeCells>
  <printOptions horizontalCentered="1"/>
  <pageMargins left="0.39370078740157483" right="0.39370078740157483" top="0.28000000000000003" bottom="0.32" header="0.22" footer="0.24"/>
  <pageSetup paperSize="9" scale="57" fitToHeight="5" orientation="portrait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zoomScale="75" zoomScaleNormal="75" workbookViewId="0">
      <selection activeCell="E4" sqref="E4"/>
    </sheetView>
  </sheetViews>
  <sheetFormatPr defaultRowHeight="15.75"/>
  <cols>
    <col min="1" max="1" width="11.1640625" style="117" customWidth="1"/>
    <col min="2" max="2" width="40.6640625" style="1" customWidth="1"/>
    <col min="3" max="3" width="17.33203125" style="1" customWidth="1"/>
    <col min="4" max="4" width="21.5" style="1" customWidth="1"/>
    <col min="5" max="5" width="23.1640625" style="1" customWidth="1"/>
    <col min="6" max="6" width="26.1640625" style="1" customWidth="1"/>
    <col min="7" max="7" width="17.5" style="1" hidden="1" customWidth="1"/>
    <col min="8" max="18" width="0" style="1" hidden="1" customWidth="1"/>
    <col min="19" max="256" width="9.33203125" style="1"/>
    <col min="257" max="257" width="11.1640625" style="1" customWidth="1"/>
    <col min="258" max="258" width="32.6640625" style="1" customWidth="1"/>
    <col min="259" max="259" width="17.33203125" style="1" customWidth="1"/>
    <col min="260" max="260" width="17.1640625" style="1" customWidth="1"/>
    <col min="261" max="261" width="16.1640625" style="1" customWidth="1"/>
    <col min="262" max="262" width="17.83203125" style="1" customWidth="1"/>
    <col min="263" max="274" width="0" style="1" hidden="1" customWidth="1"/>
    <col min="275" max="512" width="9.33203125" style="1"/>
    <col min="513" max="513" width="11.1640625" style="1" customWidth="1"/>
    <col min="514" max="514" width="32.6640625" style="1" customWidth="1"/>
    <col min="515" max="515" width="17.33203125" style="1" customWidth="1"/>
    <col min="516" max="516" width="17.1640625" style="1" customWidth="1"/>
    <col min="517" max="517" width="16.1640625" style="1" customWidth="1"/>
    <col min="518" max="518" width="17.83203125" style="1" customWidth="1"/>
    <col min="519" max="530" width="0" style="1" hidden="1" customWidth="1"/>
    <col min="531" max="768" width="9.33203125" style="1"/>
    <col min="769" max="769" width="11.1640625" style="1" customWidth="1"/>
    <col min="770" max="770" width="32.6640625" style="1" customWidth="1"/>
    <col min="771" max="771" width="17.33203125" style="1" customWidth="1"/>
    <col min="772" max="772" width="17.1640625" style="1" customWidth="1"/>
    <col min="773" max="773" width="16.1640625" style="1" customWidth="1"/>
    <col min="774" max="774" width="17.83203125" style="1" customWidth="1"/>
    <col min="775" max="786" width="0" style="1" hidden="1" customWidth="1"/>
    <col min="787" max="1024" width="9.33203125" style="1"/>
    <col min="1025" max="1025" width="11.1640625" style="1" customWidth="1"/>
    <col min="1026" max="1026" width="32.6640625" style="1" customWidth="1"/>
    <col min="1027" max="1027" width="17.33203125" style="1" customWidth="1"/>
    <col min="1028" max="1028" width="17.1640625" style="1" customWidth="1"/>
    <col min="1029" max="1029" width="16.1640625" style="1" customWidth="1"/>
    <col min="1030" max="1030" width="17.83203125" style="1" customWidth="1"/>
    <col min="1031" max="1042" width="0" style="1" hidden="1" customWidth="1"/>
    <col min="1043" max="1280" width="9.33203125" style="1"/>
    <col min="1281" max="1281" width="11.1640625" style="1" customWidth="1"/>
    <col min="1282" max="1282" width="32.6640625" style="1" customWidth="1"/>
    <col min="1283" max="1283" width="17.33203125" style="1" customWidth="1"/>
    <col min="1284" max="1284" width="17.1640625" style="1" customWidth="1"/>
    <col min="1285" max="1285" width="16.1640625" style="1" customWidth="1"/>
    <col min="1286" max="1286" width="17.83203125" style="1" customWidth="1"/>
    <col min="1287" max="1298" width="0" style="1" hidden="1" customWidth="1"/>
    <col min="1299" max="1536" width="9.33203125" style="1"/>
    <col min="1537" max="1537" width="11.1640625" style="1" customWidth="1"/>
    <col min="1538" max="1538" width="32.6640625" style="1" customWidth="1"/>
    <col min="1539" max="1539" width="17.33203125" style="1" customWidth="1"/>
    <col min="1540" max="1540" width="17.1640625" style="1" customWidth="1"/>
    <col min="1541" max="1541" width="16.1640625" style="1" customWidth="1"/>
    <col min="1542" max="1542" width="17.83203125" style="1" customWidth="1"/>
    <col min="1543" max="1554" width="0" style="1" hidden="1" customWidth="1"/>
    <col min="1555" max="1792" width="9.33203125" style="1"/>
    <col min="1793" max="1793" width="11.1640625" style="1" customWidth="1"/>
    <col min="1794" max="1794" width="32.6640625" style="1" customWidth="1"/>
    <col min="1795" max="1795" width="17.33203125" style="1" customWidth="1"/>
    <col min="1796" max="1796" width="17.1640625" style="1" customWidth="1"/>
    <col min="1797" max="1797" width="16.1640625" style="1" customWidth="1"/>
    <col min="1798" max="1798" width="17.83203125" style="1" customWidth="1"/>
    <col min="1799" max="1810" width="0" style="1" hidden="1" customWidth="1"/>
    <col min="1811" max="2048" width="9.33203125" style="1"/>
    <col min="2049" max="2049" width="11.1640625" style="1" customWidth="1"/>
    <col min="2050" max="2050" width="32.6640625" style="1" customWidth="1"/>
    <col min="2051" max="2051" width="17.33203125" style="1" customWidth="1"/>
    <col min="2052" max="2052" width="17.1640625" style="1" customWidth="1"/>
    <col min="2053" max="2053" width="16.1640625" style="1" customWidth="1"/>
    <col min="2054" max="2054" width="17.83203125" style="1" customWidth="1"/>
    <col min="2055" max="2066" width="0" style="1" hidden="1" customWidth="1"/>
    <col min="2067" max="2304" width="9.33203125" style="1"/>
    <col min="2305" max="2305" width="11.1640625" style="1" customWidth="1"/>
    <col min="2306" max="2306" width="32.6640625" style="1" customWidth="1"/>
    <col min="2307" max="2307" width="17.33203125" style="1" customWidth="1"/>
    <col min="2308" max="2308" width="17.1640625" style="1" customWidth="1"/>
    <col min="2309" max="2309" width="16.1640625" style="1" customWidth="1"/>
    <col min="2310" max="2310" width="17.83203125" style="1" customWidth="1"/>
    <col min="2311" max="2322" width="0" style="1" hidden="1" customWidth="1"/>
    <col min="2323" max="2560" width="9.33203125" style="1"/>
    <col min="2561" max="2561" width="11.1640625" style="1" customWidth="1"/>
    <col min="2562" max="2562" width="32.6640625" style="1" customWidth="1"/>
    <col min="2563" max="2563" width="17.33203125" style="1" customWidth="1"/>
    <col min="2564" max="2564" width="17.1640625" style="1" customWidth="1"/>
    <col min="2565" max="2565" width="16.1640625" style="1" customWidth="1"/>
    <col min="2566" max="2566" width="17.83203125" style="1" customWidth="1"/>
    <col min="2567" max="2578" width="0" style="1" hidden="1" customWidth="1"/>
    <col min="2579" max="2816" width="9.33203125" style="1"/>
    <col min="2817" max="2817" width="11.1640625" style="1" customWidth="1"/>
    <col min="2818" max="2818" width="32.6640625" style="1" customWidth="1"/>
    <col min="2819" max="2819" width="17.33203125" style="1" customWidth="1"/>
    <col min="2820" max="2820" width="17.1640625" style="1" customWidth="1"/>
    <col min="2821" max="2821" width="16.1640625" style="1" customWidth="1"/>
    <col min="2822" max="2822" width="17.83203125" style="1" customWidth="1"/>
    <col min="2823" max="2834" width="0" style="1" hidden="1" customWidth="1"/>
    <col min="2835" max="3072" width="9.33203125" style="1"/>
    <col min="3073" max="3073" width="11.1640625" style="1" customWidth="1"/>
    <col min="3074" max="3074" width="32.6640625" style="1" customWidth="1"/>
    <col min="3075" max="3075" width="17.33203125" style="1" customWidth="1"/>
    <col min="3076" max="3076" width="17.1640625" style="1" customWidth="1"/>
    <col min="3077" max="3077" width="16.1640625" style="1" customWidth="1"/>
    <col min="3078" max="3078" width="17.83203125" style="1" customWidth="1"/>
    <col min="3079" max="3090" width="0" style="1" hidden="1" customWidth="1"/>
    <col min="3091" max="3328" width="9.33203125" style="1"/>
    <col min="3329" max="3329" width="11.1640625" style="1" customWidth="1"/>
    <col min="3330" max="3330" width="32.6640625" style="1" customWidth="1"/>
    <col min="3331" max="3331" width="17.33203125" style="1" customWidth="1"/>
    <col min="3332" max="3332" width="17.1640625" style="1" customWidth="1"/>
    <col min="3333" max="3333" width="16.1640625" style="1" customWidth="1"/>
    <col min="3334" max="3334" width="17.83203125" style="1" customWidth="1"/>
    <col min="3335" max="3346" width="0" style="1" hidden="1" customWidth="1"/>
    <col min="3347" max="3584" width="9.33203125" style="1"/>
    <col min="3585" max="3585" width="11.1640625" style="1" customWidth="1"/>
    <col min="3586" max="3586" width="32.6640625" style="1" customWidth="1"/>
    <col min="3587" max="3587" width="17.33203125" style="1" customWidth="1"/>
    <col min="3588" max="3588" width="17.1640625" style="1" customWidth="1"/>
    <col min="3589" max="3589" width="16.1640625" style="1" customWidth="1"/>
    <col min="3590" max="3590" width="17.83203125" style="1" customWidth="1"/>
    <col min="3591" max="3602" width="0" style="1" hidden="1" customWidth="1"/>
    <col min="3603" max="3840" width="9.33203125" style="1"/>
    <col min="3841" max="3841" width="11.1640625" style="1" customWidth="1"/>
    <col min="3842" max="3842" width="32.6640625" style="1" customWidth="1"/>
    <col min="3843" max="3843" width="17.33203125" style="1" customWidth="1"/>
    <col min="3844" max="3844" width="17.1640625" style="1" customWidth="1"/>
    <col min="3845" max="3845" width="16.1640625" style="1" customWidth="1"/>
    <col min="3846" max="3846" width="17.83203125" style="1" customWidth="1"/>
    <col min="3847" max="3858" width="0" style="1" hidden="1" customWidth="1"/>
    <col min="3859" max="4096" width="9.33203125" style="1"/>
    <col min="4097" max="4097" width="11.1640625" style="1" customWidth="1"/>
    <col min="4098" max="4098" width="32.6640625" style="1" customWidth="1"/>
    <col min="4099" max="4099" width="17.33203125" style="1" customWidth="1"/>
    <col min="4100" max="4100" width="17.1640625" style="1" customWidth="1"/>
    <col min="4101" max="4101" width="16.1640625" style="1" customWidth="1"/>
    <col min="4102" max="4102" width="17.83203125" style="1" customWidth="1"/>
    <col min="4103" max="4114" width="0" style="1" hidden="1" customWidth="1"/>
    <col min="4115" max="4352" width="9.33203125" style="1"/>
    <col min="4353" max="4353" width="11.1640625" style="1" customWidth="1"/>
    <col min="4354" max="4354" width="32.6640625" style="1" customWidth="1"/>
    <col min="4355" max="4355" width="17.33203125" style="1" customWidth="1"/>
    <col min="4356" max="4356" width="17.1640625" style="1" customWidth="1"/>
    <col min="4357" max="4357" width="16.1640625" style="1" customWidth="1"/>
    <col min="4358" max="4358" width="17.83203125" style="1" customWidth="1"/>
    <col min="4359" max="4370" width="0" style="1" hidden="1" customWidth="1"/>
    <col min="4371" max="4608" width="9.33203125" style="1"/>
    <col min="4609" max="4609" width="11.1640625" style="1" customWidth="1"/>
    <col min="4610" max="4610" width="32.6640625" style="1" customWidth="1"/>
    <col min="4611" max="4611" width="17.33203125" style="1" customWidth="1"/>
    <col min="4612" max="4612" width="17.1640625" style="1" customWidth="1"/>
    <col min="4613" max="4613" width="16.1640625" style="1" customWidth="1"/>
    <col min="4614" max="4614" width="17.83203125" style="1" customWidth="1"/>
    <col min="4615" max="4626" width="0" style="1" hidden="1" customWidth="1"/>
    <col min="4627" max="4864" width="9.33203125" style="1"/>
    <col min="4865" max="4865" width="11.1640625" style="1" customWidth="1"/>
    <col min="4866" max="4866" width="32.6640625" style="1" customWidth="1"/>
    <col min="4867" max="4867" width="17.33203125" style="1" customWidth="1"/>
    <col min="4868" max="4868" width="17.1640625" style="1" customWidth="1"/>
    <col min="4869" max="4869" width="16.1640625" style="1" customWidth="1"/>
    <col min="4870" max="4870" width="17.83203125" style="1" customWidth="1"/>
    <col min="4871" max="4882" width="0" style="1" hidden="1" customWidth="1"/>
    <col min="4883" max="5120" width="9.33203125" style="1"/>
    <col min="5121" max="5121" width="11.1640625" style="1" customWidth="1"/>
    <col min="5122" max="5122" width="32.6640625" style="1" customWidth="1"/>
    <col min="5123" max="5123" width="17.33203125" style="1" customWidth="1"/>
    <col min="5124" max="5124" width="17.1640625" style="1" customWidth="1"/>
    <col min="5125" max="5125" width="16.1640625" style="1" customWidth="1"/>
    <col min="5126" max="5126" width="17.83203125" style="1" customWidth="1"/>
    <col min="5127" max="5138" width="0" style="1" hidden="1" customWidth="1"/>
    <col min="5139" max="5376" width="9.33203125" style="1"/>
    <col min="5377" max="5377" width="11.1640625" style="1" customWidth="1"/>
    <col min="5378" max="5378" width="32.6640625" style="1" customWidth="1"/>
    <col min="5379" max="5379" width="17.33203125" style="1" customWidth="1"/>
    <col min="5380" max="5380" width="17.1640625" style="1" customWidth="1"/>
    <col min="5381" max="5381" width="16.1640625" style="1" customWidth="1"/>
    <col min="5382" max="5382" width="17.83203125" style="1" customWidth="1"/>
    <col min="5383" max="5394" width="0" style="1" hidden="1" customWidth="1"/>
    <col min="5395" max="5632" width="9.33203125" style="1"/>
    <col min="5633" max="5633" width="11.1640625" style="1" customWidth="1"/>
    <col min="5634" max="5634" width="32.6640625" style="1" customWidth="1"/>
    <col min="5635" max="5635" width="17.33203125" style="1" customWidth="1"/>
    <col min="5636" max="5636" width="17.1640625" style="1" customWidth="1"/>
    <col min="5637" max="5637" width="16.1640625" style="1" customWidth="1"/>
    <col min="5638" max="5638" width="17.83203125" style="1" customWidth="1"/>
    <col min="5639" max="5650" width="0" style="1" hidden="1" customWidth="1"/>
    <col min="5651" max="5888" width="9.33203125" style="1"/>
    <col min="5889" max="5889" width="11.1640625" style="1" customWidth="1"/>
    <col min="5890" max="5890" width="32.6640625" style="1" customWidth="1"/>
    <col min="5891" max="5891" width="17.33203125" style="1" customWidth="1"/>
    <col min="5892" max="5892" width="17.1640625" style="1" customWidth="1"/>
    <col min="5893" max="5893" width="16.1640625" style="1" customWidth="1"/>
    <col min="5894" max="5894" width="17.83203125" style="1" customWidth="1"/>
    <col min="5895" max="5906" width="0" style="1" hidden="1" customWidth="1"/>
    <col min="5907" max="6144" width="9.33203125" style="1"/>
    <col min="6145" max="6145" width="11.1640625" style="1" customWidth="1"/>
    <col min="6146" max="6146" width="32.6640625" style="1" customWidth="1"/>
    <col min="6147" max="6147" width="17.33203125" style="1" customWidth="1"/>
    <col min="6148" max="6148" width="17.1640625" style="1" customWidth="1"/>
    <col min="6149" max="6149" width="16.1640625" style="1" customWidth="1"/>
    <col min="6150" max="6150" width="17.83203125" style="1" customWidth="1"/>
    <col min="6151" max="6162" width="0" style="1" hidden="1" customWidth="1"/>
    <col min="6163" max="6400" width="9.33203125" style="1"/>
    <col min="6401" max="6401" width="11.1640625" style="1" customWidth="1"/>
    <col min="6402" max="6402" width="32.6640625" style="1" customWidth="1"/>
    <col min="6403" max="6403" width="17.33203125" style="1" customWidth="1"/>
    <col min="6404" max="6404" width="17.1640625" style="1" customWidth="1"/>
    <col min="6405" max="6405" width="16.1640625" style="1" customWidth="1"/>
    <col min="6406" max="6406" width="17.83203125" style="1" customWidth="1"/>
    <col min="6407" max="6418" width="0" style="1" hidden="1" customWidth="1"/>
    <col min="6419" max="6656" width="9.33203125" style="1"/>
    <col min="6657" max="6657" width="11.1640625" style="1" customWidth="1"/>
    <col min="6658" max="6658" width="32.6640625" style="1" customWidth="1"/>
    <col min="6659" max="6659" width="17.33203125" style="1" customWidth="1"/>
    <col min="6660" max="6660" width="17.1640625" style="1" customWidth="1"/>
    <col min="6661" max="6661" width="16.1640625" style="1" customWidth="1"/>
    <col min="6662" max="6662" width="17.83203125" style="1" customWidth="1"/>
    <col min="6663" max="6674" width="0" style="1" hidden="1" customWidth="1"/>
    <col min="6675" max="6912" width="9.33203125" style="1"/>
    <col min="6913" max="6913" width="11.1640625" style="1" customWidth="1"/>
    <col min="6914" max="6914" width="32.6640625" style="1" customWidth="1"/>
    <col min="6915" max="6915" width="17.33203125" style="1" customWidth="1"/>
    <col min="6916" max="6916" width="17.1640625" style="1" customWidth="1"/>
    <col min="6917" max="6917" width="16.1640625" style="1" customWidth="1"/>
    <col min="6918" max="6918" width="17.83203125" style="1" customWidth="1"/>
    <col min="6919" max="6930" width="0" style="1" hidden="1" customWidth="1"/>
    <col min="6931" max="7168" width="9.33203125" style="1"/>
    <col min="7169" max="7169" width="11.1640625" style="1" customWidth="1"/>
    <col min="7170" max="7170" width="32.6640625" style="1" customWidth="1"/>
    <col min="7171" max="7171" width="17.33203125" style="1" customWidth="1"/>
    <col min="7172" max="7172" width="17.1640625" style="1" customWidth="1"/>
    <col min="7173" max="7173" width="16.1640625" style="1" customWidth="1"/>
    <col min="7174" max="7174" width="17.83203125" style="1" customWidth="1"/>
    <col min="7175" max="7186" width="0" style="1" hidden="1" customWidth="1"/>
    <col min="7187" max="7424" width="9.33203125" style="1"/>
    <col min="7425" max="7425" width="11.1640625" style="1" customWidth="1"/>
    <col min="7426" max="7426" width="32.6640625" style="1" customWidth="1"/>
    <col min="7427" max="7427" width="17.33203125" style="1" customWidth="1"/>
    <col min="7428" max="7428" width="17.1640625" style="1" customWidth="1"/>
    <col min="7429" max="7429" width="16.1640625" style="1" customWidth="1"/>
    <col min="7430" max="7430" width="17.83203125" style="1" customWidth="1"/>
    <col min="7431" max="7442" width="0" style="1" hidden="1" customWidth="1"/>
    <col min="7443" max="7680" width="9.33203125" style="1"/>
    <col min="7681" max="7681" width="11.1640625" style="1" customWidth="1"/>
    <col min="7682" max="7682" width="32.6640625" style="1" customWidth="1"/>
    <col min="7683" max="7683" width="17.33203125" style="1" customWidth="1"/>
    <col min="7684" max="7684" width="17.1640625" style="1" customWidth="1"/>
    <col min="7685" max="7685" width="16.1640625" style="1" customWidth="1"/>
    <col min="7686" max="7686" width="17.83203125" style="1" customWidth="1"/>
    <col min="7687" max="7698" width="0" style="1" hidden="1" customWidth="1"/>
    <col min="7699" max="7936" width="9.33203125" style="1"/>
    <col min="7937" max="7937" width="11.1640625" style="1" customWidth="1"/>
    <col min="7938" max="7938" width="32.6640625" style="1" customWidth="1"/>
    <col min="7939" max="7939" width="17.33203125" style="1" customWidth="1"/>
    <col min="7940" max="7940" width="17.1640625" style="1" customWidth="1"/>
    <col min="7941" max="7941" width="16.1640625" style="1" customWidth="1"/>
    <col min="7942" max="7942" width="17.83203125" style="1" customWidth="1"/>
    <col min="7943" max="7954" width="0" style="1" hidden="1" customWidth="1"/>
    <col min="7955" max="8192" width="9.33203125" style="1"/>
    <col min="8193" max="8193" width="11.1640625" style="1" customWidth="1"/>
    <col min="8194" max="8194" width="32.6640625" style="1" customWidth="1"/>
    <col min="8195" max="8195" width="17.33203125" style="1" customWidth="1"/>
    <col min="8196" max="8196" width="17.1640625" style="1" customWidth="1"/>
    <col min="8197" max="8197" width="16.1640625" style="1" customWidth="1"/>
    <col min="8198" max="8198" width="17.83203125" style="1" customWidth="1"/>
    <col min="8199" max="8210" width="0" style="1" hidden="1" customWidth="1"/>
    <col min="8211" max="8448" width="9.33203125" style="1"/>
    <col min="8449" max="8449" width="11.1640625" style="1" customWidth="1"/>
    <col min="8450" max="8450" width="32.6640625" style="1" customWidth="1"/>
    <col min="8451" max="8451" width="17.33203125" style="1" customWidth="1"/>
    <col min="8452" max="8452" width="17.1640625" style="1" customWidth="1"/>
    <col min="8453" max="8453" width="16.1640625" style="1" customWidth="1"/>
    <col min="8454" max="8454" width="17.83203125" style="1" customWidth="1"/>
    <col min="8455" max="8466" width="0" style="1" hidden="1" customWidth="1"/>
    <col min="8467" max="8704" width="9.33203125" style="1"/>
    <col min="8705" max="8705" width="11.1640625" style="1" customWidth="1"/>
    <col min="8706" max="8706" width="32.6640625" style="1" customWidth="1"/>
    <col min="8707" max="8707" width="17.33203125" style="1" customWidth="1"/>
    <col min="8708" max="8708" width="17.1640625" style="1" customWidth="1"/>
    <col min="8709" max="8709" width="16.1640625" style="1" customWidth="1"/>
    <col min="8710" max="8710" width="17.83203125" style="1" customWidth="1"/>
    <col min="8711" max="8722" width="0" style="1" hidden="1" customWidth="1"/>
    <col min="8723" max="8960" width="9.33203125" style="1"/>
    <col min="8961" max="8961" width="11.1640625" style="1" customWidth="1"/>
    <col min="8962" max="8962" width="32.6640625" style="1" customWidth="1"/>
    <col min="8963" max="8963" width="17.33203125" style="1" customWidth="1"/>
    <col min="8964" max="8964" width="17.1640625" style="1" customWidth="1"/>
    <col min="8965" max="8965" width="16.1640625" style="1" customWidth="1"/>
    <col min="8966" max="8966" width="17.83203125" style="1" customWidth="1"/>
    <col min="8967" max="8978" width="0" style="1" hidden="1" customWidth="1"/>
    <col min="8979" max="9216" width="9.33203125" style="1"/>
    <col min="9217" max="9217" width="11.1640625" style="1" customWidth="1"/>
    <col min="9218" max="9218" width="32.6640625" style="1" customWidth="1"/>
    <col min="9219" max="9219" width="17.33203125" style="1" customWidth="1"/>
    <col min="9220" max="9220" width="17.1640625" style="1" customWidth="1"/>
    <col min="9221" max="9221" width="16.1640625" style="1" customWidth="1"/>
    <col min="9222" max="9222" width="17.83203125" style="1" customWidth="1"/>
    <col min="9223" max="9234" width="0" style="1" hidden="1" customWidth="1"/>
    <col min="9235" max="9472" width="9.33203125" style="1"/>
    <col min="9473" max="9473" width="11.1640625" style="1" customWidth="1"/>
    <col min="9474" max="9474" width="32.6640625" style="1" customWidth="1"/>
    <col min="9475" max="9475" width="17.33203125" style="1" customWidth="1"/>
    <col min="9476" max="9476" width="17.1640625" style="1" customWidth="1"/>
    <col min="9477" max="9477" width="16.1640625" style="1" customWidth="1"/>
    <col min="9478" max="9478" width="17.83203125" style="1" customWidth="1"/>
    <col min="9479" max="9490" width="0" style="1" hidden="1" customWidth="1"/>
    <col min="9491" max="9728" width="9.33203125" style="1"/>
    <col min="9729" max="9729" width="11.1640625" style="1" customWidth="1"/>
    <col min="9730" max="9730" width="32.6640625" style="1" customWidth="1"/>
    <col min="9731" max="9731" width="17.33203125" style="1" customWidth="1"/>
    <col min="9732" max="9732" width="17.1640625" style="1" customWidth="1"/>
    <col min="9733" max="9733" width="16.1640625" style="1" customWidth="1"/>
    <col min="9734" max="9734" width="17.83203125" style="1" customWidth="1"/>
    <col min="9735" max="9746" width="0" style="1" hidden="1" customWidth="1"/>
    <col min="9747" max="9984" width="9.33203125" style="1"/>
    <col min="9985" max="9985" width="11.1640625" style="1" customWidth="1"/>
    <col min="9986" max="9986" width="32.6640625" style="1" customWidth="1"/>
    <col min="9987" max="9987" width="17.33203125" style="1" customWidth="1"/>
    <col min="9988" max="9988" width="17.1640625" style="1" customWidth="1"/>
    <col min="9989" max="9989" width="16.1640625" style="1" customWidth="1"/>
    <col min="9990" max="9990" width="17.83203125" style="1" customWidth="1"/>
    <col min="9991" max="10002" width="0" style="1" hidden="1" customWidth="1"/>
    <col min="10003" max="10240" width="9.33203125" style="1"/>
    <col min="10241" max="10241" width="11.1640625" style="1" customWidth="1"/>
    <col min="10242" max="10242" width="32.6640625" style="1" customWidth="1"/>
    <col min="10243" max="10243" width="17.33203125" style="1" customWidth="1"/>
    <col min="10244" max="10244" width="17.1640625" style="1" customWidth="1"/>
    <col min="10245" max="10245" width="16.1640625" style="1" customWidth="1"/>
    <col min="10246" max="10246" width="17.83203125" style="1" customWidth="1"/>
    <col min="10247" max="10258" width="0" style="1" hidden="1" customWidth="1"/>
    <col min="10259" max="10496" width="9.33203125" style="1"/>
    <col min="10497" max="10497" width="11.1640625" style="1" customWidth="1"/>
    <col min="10498" max="10498" width="32.6640625" style="1" customWidth="1"/>
    <col min="10499" max="10499" width="17.33203125" style="1" customWidth="1"/>
    <col min="10500" max="10500" width="17.1640625" style="1" customWidth="1"/>
    <col min="10501" max="10501" width="16.1640625" style="1" customWidth="1"/>
    <col min="10502" max="10502" width="17.83203125" style="1" customWidth="1"/>
    <col min="10503" max="10514" width="0" style="1" hidden="1" customWidth="1"/>
    <col min="10515" max="10752" width="9.33203125" style="1"/>
    <col min="10753" max="10753" width="11.1640625" style="1" customWidth="1"/>
    <col min="10754" max="10754" width="32.6640625" style="1" customWidth="1"/>
    <col min="10755" max="10755" width="17.33203125" style="1" customWidth="1"/>
    <col min="10756" max="10756" width="17.1640625" style="1" customWidth="1"/>
    <col min="10757" max="10757" width="16.1640625" style="1" customWidth="1"/>
    <col min="10758" max="10758" width="17.83203125" style="1" customWidth="1"/>
    <col min="10759" max="10770" width="0" style="1" hidden="1" customWidth="1"/>
    <col min="10771" max="11008" width="9.33203125" style="1"/>
    <col min="11009" max="11009" width="11.1640625" style="1" customWidth="1"/>
    <col min="11010" max="11010" width="32.6640625" style="1" customWidth="1"/>
    <col min="11011" max="11011" width="17.33203125" style="1" customWidth="1"/>
    <col min="11012" max="11012" width="17.1640625" style="1" customWidth="1"/>
    <col min="11013" max="11013" width="16.1640625" style="1" customWidth="1"/>
    <col min="11014" max="11014" width="17.83203125" style="1" customWidth="1"/>
    <col min="11015" max="11026" width="0" style="1" hidden="1" customWidth="1"/>
    <col min="11027" max="11264" width="9.33203125" style="1"/>
    <col min="11265" max="11265" width="11.1640625" style="1" customWidth="1"/>
    <col min="11266" max="11266" width="32.6640625" style="1" customWidth="1"/>
    <col min="11267" max="11267" width="17.33203125" style="1" customWidth="1"/>
    <col min="11268" max="11268" width="17.1640625" style="1" customWidth="1"/>
    <col min="11269" max="11269" width="16.1640625" style="1" customWidth="1"/>
    <col min="11270" max="11270" width="17.83203125" style="1" customWidth="1"/>
    <col min="11271" max="11282" width="0" style="1" hidden="1" customWidth="1"/>
    <col min="11283" max="11520" width="9.33203125" style="1"/>
    <col min="11521" max="11521" width="11.1640625" style="1" customWidth="1"/>
    <col min="11522" max="11522" width="32.6640625" style="1" customWidth="1"/>
    <col min="11523" max="11523" width="17.33203125" style="1" customWidth="1"/>
    <col min="11524" max="11524" width="17.1640625" style="1" customWidth="1"/>
    <col min="11525" max="11525" width="16.1640625" style="1" customWidth="1"/>
    <col min="11526" max="11526" width="17.83203125" style="1" customWidth="1"/>
    <col min="11527" max="11538" width="0" style="1" hidden="1" customWidth="1"/>
    <col min="11539" max="11776" width="9.33203125" style="1"/>
    <col min="11777" max="11777" width="11.1640625" style="1" customWidth="1"/>
    <col min="11778" max="11778" width="32.6640625" style="1" customWidth="1"/>
    <col min="11779" max="11779" width="17.33203125" style="1" customWidth="1"/>
    <col min="11780" max="11780" width="17.1640625" style="1" customWidth="1"/>
    <col min="11781" max="11781" width="16.1640625" style="1" customWidth="1"/>
    <col min="11782" max="11782" width="17.83203125" style="1" customWidth="1"/>
    <col min="11783" max="11794" width="0" style="1" hidden="1" customWidth="1"/>
    <col min="11795" max="12032" width="9.33203125" style="1"/>
    <col min="12033" max="12033" width="11.1640625" style="1" customWidth="1"/>
    <col min="12034" max="12034" width="32.6640625" style="1" customWidth="1"/>
    <col min="12035" max="12035" width="17.33203125" style="1" customWidth="1"/>
    <col min="12036" max="12036" width="17.1640625" style="1" customWidth="1"/>
    <col min="12037" max="12037" width="16.1640625" style="1" customWidth="1"/>
    <col min="12038" max="12038" width="17.83203125" style="1" customWidth="1"/>
    <col min="12039" max="12050" width="0" style="1" hidden="1" customWidth="1"/>
    <col min="12051" max="12288" width="9.33203125" style="1"/>
    <col min="12289" max="12289" width="11.1640625" style="1" customWidth="1"/>
    <col min="12290" max="12290" width="32.6640625" style="1" customWidth="1"/>
    <col min="12291" max="12291" width="17.33203125" style="1" customWidth="1"/>
    <col min="12292" max="12292" width="17.1640625" style="1" customWidth="1"/>
    <col min="12293" max="12293" width="16.1640625" style="1" customWidth="1"/>
    <col min="12294" max="12294" width="17.83203125" style="1" customWidth="1"/>
    <col min="12295" max="12306" width="0" style="1" hidden="1" customWidth="1"/>
    <col min="12307" max="12544" width="9.33203125" style="1"/>
    <col min="12545" max="12545" width="11.1640625" style="1" customWidth="1"/>
    <col min="12546" max="12546" width="32.6640625" style="1" customWidth="1"/>
    <col min="12547" max="12547" width="17.33203125" style="1" customWidth="1"/>
    <col min="12548" max="12548" width="17.1640625" style="1" customWidth="1"/>
    <col min="12549" max="12549" width="16.1640625" style="1" customWidth="1"/>
    <col min="12550" max="12550" width="17.83203125" style="1" customWidth="1"/>
    <col min="12551" max="12562" width="0" style="1" hidden="1" customWidth="1"/>
    <col min="12563" max="12800" width="9.33203125" style="1"/>
    <col min="12801" max="12801" width="11.1640625" style="1" customWidth="1"/>
    <col min="12802" max="12802" width="32.6640625" style="1" customWidth="1"/>
    <col min="12803" max="12803" width="17.33203125" style="1" customWidth="1"/>
    <col min="12804" max="12804" width="17.1640625" style="1" customWidth="1"/>
    <col min="12805" max="12805" width="16.1640625" style="1" customWidth="1"/>
    <col min="12806" max="12806" width="17.83203125" style="1" customWidth="1"/>
    <col min="12807" max="12818" width="0" style="1" hidden="1" customWidth="1"/>
    <col min="12819" max="13056" width="9.33203125" style="1"/>
    <col min="13057" max="13057" width="11.1640625" style="1" customWidth="1"/>
    <col min="13058" max="13058" width="32.6640625" style="1" customWidth="1"/>
    <col min="13059" max="13059" width="17.33203125" style="1" customWidth="1"/>
    <col min="13060" max="13060" width="17.1640625" style="1" customWidth="1"/>
    <col min="13061" max="13061" width="16.1640625" style="1" customWidth="1"/>
    <col min="13062" max="13062" width="17.83203125" style="1" customWidth="1"/>
    <col min="13063" max="13074" width="0" style="1" hidden="1" customWidth="1"/>
    <col min="13075" max="13312" width="9.33203125" style="1"/>
    <col min="13313" max="13313" width="11.1640625" style="1" customWidth="1"/>
    <col min="13314" max="13314" width="32.6640625" style="1" customWidth="1"/>
    <col min="13315" max="13315" width="17.33203125" style="1" customWidth="1"/>
    <col min="13316" max="13316" width="17.1640625" style="1" customWidth="1"/>
    <col min="13317" max="13317" width="16.1640625" style="1" customWidth="1"/>
    <col min="13318" max="13318" width="17.83203125" style="1" customWidth="1"/>
    <col min="13319" max="13330" width="0" style="1" hidden="1" customWidth="1"/>
    <col min="13331" max="13568" width="9.33203125" style="1"/>
    <col min="13569" max="13569" width="11.1640625" style="1" customWidth="1"/>
    <col min="13570" max="13570" width="32.6640625" style="1" customWidth="1"/>
    <col min="13571" max="13571" width="17.33203125" style="1" customWidth="1"/>
    <col min="13572" max="13572" width="17.1640625" style="1" customWidth="1"/>
    <col min="13573" max="13573" width="16.1640625" style="1" customWidth="1"/>
    <col min="13574" max="13574" width="17.83203125" style="1" customWidth="1"/>
    <col min="13575" max="13586" width="0" style="1" hidden="1" customWidth="1"/>
    <col min="13587" max="13824" width="9.33203125" style="1"/>
    <col min="13825" max="13825" width="11.1640625" style="1" customWidth="1"/>
    <col min="13826" max="13826" width="32.6640625" style="1" customWidth="1"/>
    <col min="13827" max="13827" width="17.33203125" style="1" customWidth="1"/>
    <col min="13828" max="13828" width="17.1640625" style="1" customWidth="1"/>
    <col min="13829" max="13829" width="16.1640625" style="1" customWidth="1"/>
    <col min="13830" max="13830" width="17.83203125" style="1" customWidth="1"/>
    <col min="13831" max="13842" width="0" style="1" hidden="1" customWidth="1"/>
    <col min="13843" max="14080" width="9.33203125" style="1"/>
    <col min="14081" max="14081" width="11.1640625" style="1" customWidth="1"/>
    <col min="14082" max="14082" width="32.6640625" style="1" customWidth="1"/>
    <col min="14083" max="14083" width="17.33203125" style="1" customWidth="1"/>
    <col min="14084" max="14084" width="17.1640625" style="1" customWidth="1"/>
    <col min="14085" max="14085" width="16.1640625" style="1" customWidth="1"/>
    <col min="14086" max="14086" width="17.83203125" style="1" customWidth="1"/>
    <col min="14087" max="14098" width="0" style="1" hidden="1" customWidth="1"/>
    <col min="14099" max="14336" width="9.33203125" style="1"/>
    <col min="14337" max="14337" width="11.1640625" style="1" customWidth="1"/>
    <col min="14338" max="14338" width="32.6640625" style="1" customWidth="1"/>
    <col min="14339" max="14339" width="17.33203125" style="1" customWidth="1"/>
    <col min="14340" max="14340" width="17.1640625" style="1" customWidth="1"/>
    <col min="14341" max="14341" width="16.1640625" style="1" customWidth="1"/>
    <col min="14342" max="14342" width="17.83203125" style="1" customWidth="1"/>
    <col min="14343" max="14354" width="0" style="1" hidden="1" customWidth="1"/>
    <col min="14355" max="14592" width="9.33203125" style="1"/>
    <col min="14593" max="14593" width="11.1640625" style="1" customWidth="1"/>
    <col min="14594" max="14594" width="32.6640625" style="1" customWidth="1"/>
    <col min="14595" max="14595" width="17.33203125" style="1" customWidth="1"/>
    <col min="14596" max="14596" width="17.1640625" style="1" customWidth="1"/>
    <col min="14597" max="14597" width="16.1640625" style="1" customWidth="1"/>
    <col min="14598" max="14598" width="17.83203125" style="1" customWidth="1"/>
    <col min="14599" max="14610" width="0" style="1" hidden="1" customWidth="1"/>
    <col min="14611" max="14848" width="9.33203125" style="1"/>
    <col min="14849" max="14849" width="11.1640625" style="1" customWidth="1"/>
    <col min="14850" max="14850" width="32.6640625" style="1" customWidth="1"/>
    <col min="14851" max="14851" width="17.33203125" style="1" customWidth="1"/>
    <col min="14852" max="14852" width="17.1640625" style="1" customWidth="1"/>
    <col min="14853" max="14853" width="16.1640625" style="1" customWidth="1"/>
    <col min="14854" max="14854" width="17.83203125" style="1" customWidth="1"/>
    <col min="14855" max="14866" width="0" style="1" hidden="1" customWidth="1"/>
    <col min="14867" max="15104" width="9.33203125" style="1"/>
    <col min="15105" max="15105" width="11.1640625" style="1" customWidth="1"/>
    <col min="15106" max="15106" width="32.6640625" style="1" customWidth="1"/>
    <col min="15107" max="15107" width="17.33203125" style="1" customWidth="1"/>
    <col min="15108" max="15108" width="17.1640625" style="1" customWidth="1"/>
    <col min="15109" max="15109" width="16.1640625" style="1" customWidth="1"/>
    <col min="15110" max="15110" width="17.83203125" style="1" customWidth="1"/>
    <col min="15111" max="15122" width="0" style="1" hidden="1" customWidth="1"/>
    <col min="15123" max="15360" width="9.33203125" style="1"/>
    <col min="15361" max="15361" width="11.1640625" style="1" customWidth="1"/>
    <col min="15362" max="15362" width="32.6640625" style="1" customWidth="1"/>
    <col min="15363" max="15363" width="17.33203125" style="1" customWidth="1"/>
    <col min="15364" max="15364" width="17.1640625" style="1" customWidth="1"/>
    <col min="15365" max="15365" width="16.1640625" style="1" customWidth="1"/>
    <col min="15366" max="15366" width="17.83203125" style="1" customWidth="1"/>
    <col min="15367" max="15378" width="0" style="1" hidden="1" customWidth="1"/>
    <col min="15379" max="15616" width="9.33203125" style="1"/>
    <col min="15617" max="15617" width="11.1640625" style="1" customWidth="1"/>
    <col min="15618" max="15618" width="32.6640625" style="1" customWidth="1"/>
    <col min="15619" max="15619" width="17.33203125" style="1" customWidth="1"/>
    <col min="15620" max="15620" width="17.1640625" style="1" customWidth="1"/>
    <col min="15621" max="15621" width="16.1640625" style="1" customWidth="1"/>
    <col min="15622" max="15622" width="17.83203125" style="1" customWidth="1"/>
    <col min="15623" max="15634" width="0" style="1" hidden="1" customWidth="1"/>
    <col min="15635" max="15872" width="9.33203125" style="1"/>
    <col min="15873" max="15873" width="11.1640625" style="1" customWidth="1"/>
    <col min="15874" max="15874" width="32.6640625" style="1" customWidth="1"/>
    <col min="15875" max="15875" width="17.33203125" style="1" customWidth="1"/>
    <col min="15876" max="15876" width="17.1640625" style="1" customWidth="1"/>
    <col min="15877" max="15877" width="16.1640625" style="1" customWidth="1"/>
    <col min="15878" max="15878" width="17.83203125" style="1" customWidth="1"/>
    <col min="15879" max="15890" width="0" style="1" hidden="1" customWidth="1"/>
    <col min="15891" max="16128" width="9.33203125" style="1"/>
    <col min="16129" max="16129" width="11.1640625" style="1" customWidth="1"/>
    <col min="16130" max="16130" width="32.6640625" style="1" customWidth="1"/>
    <col min="16131" max="16131" width="17.33203125" style="1" customWidth="1"/>
    <col min="16132" max="16132" width="17.1640625" style="1" customWidth="1"/>
    <col min="16133" max="16133" width="16.1640625" style="1" customWidth="1"/>
    <col min="16134" max="16134" width="17.83203125" style="1" customWidth="1"/>
    <col min="16135" max="16146" width="0" style="1" hidden="1" customWidth="1"/>
    <col min="16147" max="16384" width="9.33203125" style="1"/>
  </cols>
  <sheetData>
    <row r="1" spans="1:10">
      <c r="E1" s="110" t="s">
        <v>336</v>
      </c>
      <c r="F1" s="110"/>
      <c r="G1" s="110"/>
      <c r="H1" s="111"/>
      <c r="I1" s="111"/>
      <c r="J1" s="111"/>
    </row>
    <row r="2" spans="1:10">
      <c r="B2" s="9"/>
      <c r="C2" s="9"/>
      <c r="D2" s="9"/>
      <c r="E2" s="112" t="s">
        <v>37</v>
      </c>
      <c r="F2" s="112"/>
      <c r="G2" s="112"/>
      <c r="H2" s="112"/>
      <c r="I2" s="112"/>
      <c r="J2" s="112"/>
    </row>
    <row r="3" spans="1:10">
      <c r="B3" s="9"/>
      <c r="C3" s="9"/>
      <c r="D3" s="9"/>
      <c r="E3" s="111" t="s">
        <v>1</v>
      </c>
      <c r="F3" s="10"/>
      <c r="G3" s="10"/>
      <c r="H3" s="10"/>
      <c r="I3" s="10"/>
      <c r="J3" s="10"/>
    </row>
    <row r="5" spans="1:10">
      <c r="A5" s="233" t="s">
        <v>337</v>
      </c>
      <c r="B5" s="233"/>
      <c r="C5" s="233"/>
      <c r="D5" s="233"/>
      <c r="E5" s="233"/>
      <c r="F5" s="233"/>
      <c r="G5" s="233"/>
    </row>
    <row r="6" spans="1:10">
      <c r="B6" s="234" t="s">
        <v>5</v>
      </c>
    </row>
    <row r="7" spans="1:10" ht="24.75" customHeight="1">
      <c r="B7" s="182" t="s">
        <v>7</v>
      </c>
      <c r="F7" s="5" t="s">
        <v>40</v>
      </c>
    </row>
    <row r="8" spans="1:10" ht="31.5" customHeight="1">
      <c r="A8" s="131" t="s">
        <v>8</v>
      </c>
      <c r="B8" s="131" t="s">
        <v>338</v>
      </c>
      <c r="C8" s="131" t="s">
        <v>14</v>
      </c>
      <c r="D8" s="131" t="s">
        <v>49</v>
      </c>
      <c r="E8" s="235" t="s">
        <v>50</v>
      </c>
      <c r="F8" s="236"/>
      <c r="G8" s="131"/>
    </row>
    <row r="9" spans="1:10" ht="40.5" customHeight="1">
      <c r="A9" s="137"/>
      <c r="B9" s="137"/>
      <c r="C9" s="137"/>
      <c r="D9" s="237"/>
      <c r="E9" s="146" t="s">
        <v>14</v>
      </c>
      <c r="F9" s="146" t="s">
        <v>77</v>
      </c>
      <c r="G9" s="137"/>
    </row>
    <row r="10" spans="1:10" ht="34.5" customHeight="1">
      <c r="A10" s="235" t="s">
        <v>339</v>
      </c>
      <c r="B10" s="238"/>
      <c r="C10" s="238"/>
      <c r="D10" s="238"/>
      <c r="E10" s="238"/>
      <c r="F10" s="239"/>
      <c r="G10" s="159"/>
    </row>
    <row r="11" spans="1:10" ht="30" customHeight="1">
      <c r="A11" s="240">
        <v>200000</v>
      </c>
      <c r="B11" s="241" t="s">
        <v>340</v>
      </c>
      <c r="C11" s="242">
        <f>C13</f>
        <v>0</v>
      </c>
      <c r="D11" s="242">
        <f t="shared" ref="D11:F12" si="0">D12</f>
        <v>-323300</v>
      </c>
      <c r="E11" s="242">
        <f t="shared" si="0"/>
        <v>323300</v>
      </c>
      <c r="F11" s="242">
        <f t="shared" si="0"/>
        <v>323300</v>
      </c>
      <c r="G11" s="242"/>
    </row>
    <row r="12" spans="1:10" ht="54.75" customHeight="1">
      <c r="A12" s="240">
        <v>208000</v>
      </c>
      <c r="B12" s="241" t="s">
        <v>341</v>
      </c>
      <c r="C12" s="243">
        <f>D12+E12</f>
        <v>0</v>
      </c>
      <c r="D12" s="243">
        <f t="shared" si="0"/>
        <v>-323300</v>
      </c>
      <c r="E12" s="243">
        <f t="shared" si="0"/>
        <v>323300</v>
      </c>
      <c r="F12" s="243">
        <f t="shared" si="0"/>
        <v>323300</v>
      </c>
      <c r="G12" s="243"/>
    </row>
    <row r="13" spans="1:10" ht="68.25" customHeight="1">
      <c r="A13" s="244">
        <v>208400</v>
      </c>
      <c r="B13" s="245" t="s">
        <v>342</v>
      </c>
      <c r="C13" s="243">
        <f>D13+E13</f>
        <v>0</v>
      </c>
      <c r="D13" s="243">
        <v>-323300</v>
      </c>
      <c r="E13" s="243">
        <v>323300</v>
      </c>
      <c r="F13" s="243">
        <v>323300</v>
      </c>
      <c r="G13" s="243"/>
    </row>
    <row r="14" spans="1:10" ht="33" customHeight="1">
      <c r="A14" s="246" t="s">
        <v>343</v>
      </c>
      <c r="B14" s="247"/>
      <c r="C14" s="247"/>
      <c r="D14" s="247"/>
      <c r="E14" s="247"/>
      <c r="F14" s="248"/>
      <c r="G14" s="243"/>
    </row>
    <row r="15" spans="1:10" ht="35.25" customHeight="1">
      <c r="A15" s="240" t="s">
        <v>344</v>
      </c>
      <c r="B15" s="241" t="s">
        <v>345</v>
      </c>
      <c r="C15" s="249">
        <f>C17</f>
        <v>0</v>
      </c>
      <c r="D15" s="249">
        <f t="shared" ref="D15:F16" si="1">D16</f>
        <v>-323300</v>
      </c>
      <c r="E15" s="249">
        <f t="shared" si="1"/>
        <v>323300</v>
      </c>
      <c r="F15" s="249">
        <f t="shared" si="1"/>
        <v>323300</v>
      </c>
      <c r="G15" s="242"/>
    </row>
    <row r="16" spans="1:10" ht="37.5" customHeight="1">
      <c r="A16" s="240" t="s">
        <v>346</v>
      </c>
      <c r="B16" s="241" t="s">
        <v>347</v>
      </c>
      <c r="C16" s="243">
        <f>D16+E16</f>
        <v>0</v>
      </c>
      <c r="D16" s="243">
        <f t="shared" si="1"/>
        <v>-323300</v>
      </c>
      <c r="E16" s="243">
        <f t="shared" si="1"/>
        <v>323300</v>
      </c>
      <c r="F16" s="243">
        <f t="shared" si="1"/>
        <v>323300</v>
      </c>
      <c r="G16" s="243"/>
    </row>
    <row r="17" spans="1:7" ht="70.5" customHeight="1">
      <c r="A17" s="250" t="s">
        <v>348</v>
      </c>
      <c r="B17" s="251" t="s">
        <v>342</v>
      </c>
      <c r="C17" s="243">
        <f>D17+E17</f>
        <v>0</v>
      </c>
      <c r="D17" s="243">
        <v>-323300</v>
      </c>
      <c r="E17" s="243">
        <v>323300</v>
      </c>
      <c r="F17" s="243">
        <v>323300</v>
      </c>
      <c r="G17" s="243"/>
    </row>
    <row r="18" spans="1:7" ht="40.5" customHeight="1"/>
    <row r="19" spans="1:7" ht="18.75">
      <c r="A19" s="252"/>
      <c r="B19" s="253"/>
      <c r="C19" s="253"/>
      <c r="D19" s="253"/>
      <c r="E19" s="254"/>
      <c r="F19" s="171"/>
      <c r="G19" s="171"/>
    </row>
    <row r="20" spans="1:7" ht="18.75">
      <c r="A20" s="255"/>
      <c r="B20" s="254"/>
      <c r="C20" s="254"/>
      <c r="D20" s="254"/>
      <c r="E20" s="254"/>
      <c r="F20" s="254"/>
      <c r="G20" s="254"/>
    </row>
  </sheetData>
  <mergeCells count="11">
    <mergeCell ref="A10:F10"/>
    <mergeCell ref="A14:F14"/>
    <mergeCell ref="E1:G1"/>
    <mergeCell ref="E2:J2"/>
    <mergeCell ref="A5:G5"/>
    <mergeCell ref="A8:A9"/>
    <mergeCell ref="B8:B9"/>
    <mergeCell ref="C8:C9"/>
    <mergeCell ref="D8:D9"/>
    <mergeCell ref="E8:F8"/>
    <mergeCell ref="G8:G9"/>
  </mergeCells>
  <pageMargins left="0.45" right="0.39370078740157483" top="0.78740157480314965" bottom="0.78740157480314965" header="0.74803149606299213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4"/>
  <sheetViews>
    <sheetView showZeros="0" topLeftCell="E1" workbookViewId="0">
      <selection activeCell="G3" sqref="G3"/>
    </sheetView>
  </sheetViews>
  <sheetFormatPr defaultRowHeight="12.75"/>
  <cols>
    <col min="1" max="1" width="14" style="172" customWidth="1"/>
    <col min="2" max="2" width="11.33203125" style="172" customWidth="1"/>
    <col min="3" max="3" width="11.6640625" style="172" customWidth="1"/>
    <col min="4" max="4" width="51.1640625" style="172" customWidth="1"/>
    <col min="5" max="5" width="18" style="173" customWidth="1"/>
    <col min="6" max="6" width="16.1640625" style="172" customWidth="1"/>
    <col min="7" max="8" width="16.6640625" style="172" customWidth="1"/>
    <col min="9" max="9" width="13.5" style="172" customWidth="1"/>
    <col min="10" max="10" width="14.33203125" style="173" customWidth="1"/>
    <col min="11" max="11" width="18.33203125" style="172" customWidth="1"/>
    <col min="12" max="12" width="17.1640625" style="172" customWidth="1"/>
    <col min="13" max="14" width="13.5" style="172" customWidth="1"/>
    <col min="15" max="15" width="18.83203125" style="172" customWidth="1"/>
    <col min="16" max="16" width="20.33203125" style="172" customWidth="1"/>
    <col min="17" max="16384" width="9.33203125" style="172"/>
  </cols>
  <sheetData>
    <row r="1" spans="1:16" ht="18.75">
      <c r="M1" s="174" t="s">
        <v>70</v>
      </c>
      <c r="N1" s="174"/>
      <c r="P1" s="175"/>
    </row>
    <row r="2" spans="1:16" ht="15">
      <c r="M2" s="174" t="s">
        <v>71</v>
      </c>
      <c r="N2" s="174"/>
    </row>
    <row r="3" spans="1:16" ht="15">
      <c r="M3" s="174" t="s">
        <v>1</v>
      </c>
      <c r="N3" s="174"/>
    </row>
    <row r="4" spans="1:16" ht="15" customHeight="1">
      <c r="A4" s="176" t="s">
        <v>72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</row>
    <row r="5" spans="1:16">
      <c r="A5" s="176" t="s">
        <v>73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</row>
    <row r="6" spans="1:16">
      <c r="D6" s="178" t="s">
        <v>5</v>
      </c>
      <c r="F6" s="176"/>
      <c r="G6" s="176"/>
      <c r="H6" s="176"/>
      <c r="I6" s="176"/>
      <c r="P6" s="179" t="s">
        <v>40</v>
      </c>
    </row>
    <row r="7" spans="1:16">
      <c r="D7" s="180" t="s">
        <v>7</v>
      </c>
      <c r="F7" s="173"/>
      <c r="P7" s="181"/>
    </row>
    <row r="8" spans="1:16" ht="15.75">
      <c r="D8" s="182"/>
      <c r="F8" s="173"/>
      <c r="P8" s="181"/>
    </row>
    <row r="9" spans="1:16" ht="12.75" customHeight="1">
      <c r="A9" s="183" t="s">
        <v>74</v>
      </c>
      <c r="B9" s="183" t="s">
        <v>43</v>
      </c>
      <c r="C9" s="183" t="s">
        <v>44</v>
      </c>
      <c r="D9" s="184" t="s">
        <v>75</v>
      </c>
      <c r="E9" s="184" t="s">
        <v>49</v>
      </c>
      <c r="F9" s="184"/>
      <c r="G9" s="184"/>
      <c r="H9" s="184"/>
      <c r="I9" s="184"/>
      <c r="J9" s="185" t="s">
        <v>50</v>
      </c>
      <c r="K9" s="186"/>
      <c r="L9" s="186"/>
      <c r="M9" s="186"/>
      <c r="N9" s="186"/>
      <c r="O9" s="186"/>
      <c r="P9" s="187" t="s">
        <v>51</v>
      </c>
    </row>
    <row r="10" spans="1:16">
      <c r="A10" s="184"/>
      <c r="B10" s="184"/>
      <c r="C10" s="184"/>
      <c r="D10" s="184"/>
      <c r="E10" s="187" t="s">
        <v>14</v>
      </c>
      <c r="F10" s="184" t="s">
        <v>29</v>
      </c>
      <c r="G10" s="184" t="s">
        <v>76</v>
      </c>
      <c r="H10" s="184"/>
      <c r="I10" s="184" t="s">
        <v>30</v>
      </c>
      <c r="J10" s="187" t="s">
        <v>14</v>
      </c>
      <c r="K10" s="188" t="s">
        <v>77</v>
      </c>
      <c r="L10" s="184" t="s">
        <v>29</v>
      </c>
      <c r="M10" s="184" t="s">
        <v>76</v>
      </c>
      <c r="N10" s="184"/>
      <c r="O10" s="184" t="s">
        <v>30</v>
      </c>
      <c r="P10" s="187"/>
    </row>
    <row r="11" spans="1:16" ht="12.75" customHeight="1">
      <c r="A11" s="184"/>
      <c r="B11" s="184"/>
      <c r="C11" s="184"/>
      <c r="D11" s="184"/>
      <c r="E11" s="187"/>
      <c r="F11" s="184"/>
      <c r="G11" s="184" t="s">
        <v>78</v>
      </c>
      <c r="H11" s="184" t="s">
        <v>79</v>
      </c>
      <c r="I11" s="184"/>
      <c r="J11" s="187"/>
      <c r="K11" s="189"/>
      <c r="L11" s="184"/>
      <c r="M11" s="184" t="s">
        <v>78</v>
      </c>
      <c r="N11" s="184" t="s">
        <v>79</v>
      </c>
      <c r="O11" s="184"/>
      <c r="P11" s="187"/>
    </row>
    <row r="12" spans="1:16" ht="58.5" customHeight="1">
      <c r="A12" s="184"/>
      <c r="B12" s="184"/>
      <c r="C12" s="184"/>
      <c r="D12" s="184"/>
      <c r="E12" s="187"/>
      <c r="F12" s="184"/>
      <c r="G12" s="184"/>
      <c r="H12" s="184"/>
      <c r="I12" s="184"/>
      <c r="J12" s="187"/>
      <c r="K12" s="190"/>
      <c r="L12" s="184"/>
      <c r="M12" s="184"/>
      <c r="N12" s="184"/>
      <c r="O12" s="184"/>
      <c r="P12" s="187"/>
    </row>
    <row r="13" spans="1:16">
      <c r="A13" s="191">
        <v>1</v>
      </c>
      <c r="B13" s="191">
        <v>2</v>
      </c>
      <c r="C13" s="191">
        <v>3</v>
      </c>
      <c r="D13" s="191">
        <v>4</v>
      </c>
      <c r="E13" s="192">
        <v>5</v>
      </c>
      <c r="F13" s="191">
        <v>6</v>
      </c>
      <c r="G13" s="191">
        <v>7</v>
      </c>
      <c r="H13" s="191">
        <v>8</v>
      </c>
      <c r="I13" s="191">
        <v>9</v>
      </c>
      <c r="J13" s="192">
        <v>10</v>
      </c>
      <c r="K13" s="191">
        <v>11</v>
      </c>
      <c r="L13" s="191">
        <v>12</v>
      </c>
      <c r="M13" s="191">
        <v>13</v>
      </c>
      <c r="N13" s="191">
        <v>14</v>
      </c>
      <c r="O13" s="191">
        <v>15</v>
      </c>
      <c r="P13" s="191">
        <v>16</v>
      </c>
    </row>
    <row r="14" spans="1:16" ht="24.75" customHeight="1">
      <c r="A14" s="193" t="s">
        <v>80</v>
      </c>
      <c r="B14" s="192"/>
      <c r="C14" s="194"/>
      <c r="D14" s="195" t="s">
        <v>81</v>
      </c>
      <c r="E14" s="196">
        <f>E15</f>
        <v>6273200</v>
      </c>
      <c r="F14" s="197">
        <f t="shared" ref="F14:O15" si="0">F15</f>
        <v>6273200</v>
      </c>
      <c r="G14" s="197">
        <f t="shared" si="0"/>
        <v>4000000</v>
      </c>
      <c r="H14" s="197">
        <f t="shared" si="0"/>
        <v>744000</v>
      </c>
      <c r="I14" s="197">
        <f t="shared" si="0"/>
        <v>0</v>
      </c>
      <c r="J14" s="196">
        <f t="shared" ref="J14:J95" si="1">L14+O14</f>
        <v>1300</v>
      </c>
      <c r="K14" s="197">
        <f t="shared" si="0"/>
        <v>0</v>
      </c>
      <c r="L14" s="197">
        <f t="shared" si="0"/>
        <v>1300</v>
      </c>
      <c r="M14" s="197">
        <f t="shared" si="0"/>
        <v>0</v>
      </c>
      <c r="N14" s="197">
        <f t="shared" si="0"/>
        <v>0</v>
      </c>
      <c r="O14" s="197">
        <f t="shared" si="0"/>
        <v>0</v>
      </c>
      <c r="P14" s="196">
        <f t="shared" ref="P14:P96" si="2">E14+J14</f>
        <v>6274500</v>
      </c>
    </row>
    <row r="15" spans="1:16" ht="25.5" customHeight="1">
      <c r="A15" s="193" t="s">
        <v>82</v>
      </c>
      <c r="B15" s="192"/>
      <c r="C15" s="194"/>
      <c r="D15" s="195" t="s">
        <v>83</v>
      </c>
      <c r="E15" s="196">
        <f>E16</f>
        <v>6273200</v>
      </c>
      <c r="F15" s="197">
        <f t="shared" si="0"/>
        <v>6273200</v>
      </c>
      <c r="G15" s="197">
        <f t="shared" si="0"/>
        <v>4000000</v>
      </c>
      <c r="H15" s="197">
        <f t="shared" si="0"/>
        <v>744000</v>
      </c>
      <c r="I15" s="197">
        <f t="shared" si="0"/>
        <v>0</v>
      </c>
      <c r="J15" s="196">
        <f t="shared" si="1"/>
        <v>1300</v>
      </c>
      <c r="K15" s="197">
        <f t="shared" si="0"/>
        <v>0</v>
      </c>
      <c r="L15" s="197">
        <f t="shared" si="0"/>
        <v>1300</v>
      </c>
      <c r="M15" s="197">
        <f t="shared" si="0"/>
        <v>0</v>
      </c>
      <c r="N15" s="197">
        <f t="shared" si="0"/>
        <v>0</v>
      </c>
      <c r="O15" s="197">
        <f t="shared" si="0"/>
        <v>0</v>
      </c>
      <c r="P15" s="196">
        <f t="shared" si="2"/>
        <v>6274500</v>
      </c>
    </row>
    <row r="16" spans="1:16" ht="69.75" customHeight="1">
      <c r="A16" s="198" t="s">
        <v>84</v>
      </c>
      <c r="B16" s="198" t="s">
        <v>85</v>
      </c>
      <c r="C16" s="199" t="s">
        <v>86</v>
      </c>
      <c r="D16" s="200" t="s">
        <v>87</v>
      </c>
      <c r="E16" s="196">
        <f t="shared" ref="E16" si="3">F16+I16</f>
        <v>6273200</v>
      </c>
      <c r="F16" s="197">
        <v>6273200</v>
      </c>
      <c r="G16" s="197">
        <v>4000000</v>
      </c>
      <c r="H16" s="197">
        <v>744000</v>
      </c>
      <c r="I16" s="197">
        <v>0</v>
      </c>
      <c r="J16" s="196">
        <f t="shared" si="1"/>
        <v>1300</v>
      </c>
      <c r="K16" s="197"/>
      <c r="L16" s="197">
        <v>1300</v>
      </c>
      <c r="M16" s="197">
        <v>0</v>
      </c>
      <c r="N16" s="197">
        <v>0</v>
      </c>
      <c r="O16" s="197"/>
      <c r="P16" s="196">
        <f t="shared" si="2"/>
        <v>6274500</v>
      </c>
    </row>
    <row r="17" spans="1:16" ht="32.25" customHeight="1">
      <c r="A17" s="193" t="s">
        <v>88</v>
      </c>
      <c r="B17" s="192"/>
      <c r="C17" s="194"/>
      <c r="D17" s="195" t="s">
        <v>89</v>
      </c>
      <c r="E17" s="196">
        <f>E18+E34+E36</f>
        <v>8755800</v>
      </c>
      <c r="F17" s="197">
        <f t="shared" ref="F17:O17" si="4">F18+F34+F36</f>
        <v>8755800</v>
      </c>
      <c r="G17" s="197">
        <f t="shared" si="4"/>
        <v>4382300</v>
      </c>
      <c r="H17" s="197">
        <f t="shared" si="4"/>
        <v>108600</v>
      </c>
      <c r="I17" s="197">
        <f t="shared" si="4"/>
        <v>0</v>
      </c>
      <c r="J17" s="196">
        <f t="shared" si="1"/>
        <v>150000</v>
      </c>
      <c r="K17" s="197">
        <f t="shared" si="4"/>
        <v>0</v>
      </c>
      <c r="L17" s="197">
        <f t="shared" si="4"/>
        <v>150000</v>
      </c>
      <c r="M17" s="197">
        <f t="shared" si="4"/>
        <v>0</v>
      </c>
      <c r="N17" s="197">
        <f t="shared" si="4"/>
        <v>0</v>
      </c>
      <c r="O17" s="197">
        <f t="shared" si="4"/>
        <v>0</v>
      </c>
      <c r="P17" s="196">
        <f t="shared" si="2"/>
        <v>8905800</v>
      </c>
    </row>
    <row r="18" spans="1:16" ht="32.25" customHeight="1">
      <c r="A18" s="193" t="s">
        <v>63</v>
      </c>
      <c r="B18" s="198"/>
      <c r="C18" s="201"/>
      <c r="D18" s="195" t="s">
        <v>90</v>
      </c>
      <c r="E18" s="196">
        <f>SUM(E19:E33)</f>
        <v>2734600</v>
      </c>
      <c r="F18" s="197">
        <f t="shared" ref="F18:O18" si="5">SUM(F19:F33)</f>
        <v>2734600</v>
      </c>
      <c r="G18" s="197">
        <f t="shared" si="5"/>
        <v>0</v>
      </c>
      <c r="H18" s="197">
        <f t="shared" si="5"/>
        <v>0</v>
      </c>
      <c r="I18" s="197">
        <f t="shared" si="5"/>
        <v>0</v>
      </c>
      <c r="J18" s="196">
        <f t="shared" si="1"/>
        <v>0</v>
      </c>
      <c r="K18" s="197">
        <f t="shared" si="5"/>
        <v>0</v>
      </c>
      <c r="L18" s="197">
        <f t="shared" si="5"/>
        <v>0</v>
      </c>
      <c r="M18" s="197">
        <f t="shared" si="5"/>
        <v>0</v>
      </c>
      <c r="N18" s="197">
        <f t="shared" si="5"/>
        <v>0</v>
      </c>
      <c r="O18" s="197">
        <f t="shared" si="5"/>
        <v>0</v>
      </c>
      <c r="P18" s="196">
        <f t="shared" si="2"/>
        <v>2734600</v>
      </c>
    </row>
    <row r="19" spans="1:16" ht="38.25">
      <c r="A19" s="198" t="s">
        <v>91</v>
      </c>
      <c r="B19" s="198" t="s">
        <v>92</v>
      </c>
      <c r="C19" s="199" t="s">
        <v>93</v>
      </c>
      <c r="D19" s="200" t="s">
        <v>94</v>
      </c>
      <c r="E19" s="196">
        <f t="shared" ref="E19:E37" si="6">F19+I19</f>
        <v>2734600</v>
      </c>
      <c r="F19" s="197">
        <v>2734600</v>
      </c>
      <c r="G19" s="197">
        <v>0</v>
      </c>
      <c r="H19" s="197">
        <v>0</v>
      </c>
      <c r="I19" s="197">
        <v>0</v>
      </c>
      <c r="J19" s="196">
        <f t="shared" si="1"/>
        <v>0</v>
      </c>
      <c r="K19" s="197"/>
      <c r="L19" s="197">
        <v>0</v>
      </c>
      <c r="M19" s="197">
        <v>0</v>
      </c>
      <c r="N19" s="197">
        <v>0</v>
      </c>
      <c r="O19" s="197">
        <v>0</v>
      </c>
      <c r="P19" s="196">
        <f t="shared" si="2"/>
        <v>2734600</v>
      </c>
    </row>
    <row r="20" spans="1:16" ht="38.25" hidden="1">
      <c r="A20" s="198" t="s">
        <v>95</v>
      </c>
      <c r="B20" s="198">
        <v>7361</v>
      </c>
      <c r="C20" s="202" t="s">
        <v>96</v>
      </c>
      <c r="D20" s="203" t="s">
        <v>97</v>
      </c>
      <c r="E20" s="196">
        <f t="shared" si="6"/>
        <v>0</v>
      </c>
      <c r="F20" s="197"/>
      <c r="G20" s="197"/>
      <c r="H20" s="197"/>
      <c r="I20" s="197"/>
      <c r="J20" s="196">
        <f t="shared" si="1"/>
        <v>0</v>
      </c>
      <c r="K20" s="197"/>
      <c r="L20" s="197"/>
      <c r="M20" s="197"/>
      <c r="N20" s="197"/>
      <c r="O20" s="197"/>
      <c r="P20" s="196">
        <f t="shared" si="2"/>
        <v>0</v>
      </c>
    </row>
    <row r="21" spans="1:16" ht="38.25" hidden="1">
      <c r="A21" s="198" t="s">
        <v>98</v>
      </c>
      <c r="B21" s="198">
        <v>7363</v>
      </c>
      <c r="C21" s="202" t="s">
        <v>96</v>
      </c>
      <c r="D21" s="203" t="s">
        <v>99</v>
      </c>
      <c r="E21" s="196">
        <f t="shared" si="6"/>
        <v>0</v>
      </c>
      <c r="F21" s="197"/>
      <c r="G21" s="197"/>
      <c r="H21" s="197"/>
      <c r="I21" s="197"/>
      <c r="J21" s="196">
        <f t="shared" si="1"/>
        <v>0</v>
      </c>
      <c r="K21" s="197"/>
      <c r="L21" s="197"/>
      <c r="M21" s="197"/>
      <c r="N21" s="197"/>
      <c r="O21" s="197"/>
      <c r="P21" s="196">
        <f t="shared" si="2"/>
        <v>0</v>
      </c>
    </row>
    <row r="22" spans="1:16" ht="29.25" hidden="1" customHeight="1">
      <c r="A22" s="204" t="s">
        <v>100</v>
      </c>
      <c r="B22" s="204">
        <v>7370</v>
      </c>
      <c r="C22" s="205" t="s">
        <v>96</v>
      </c>
      <c r="D22" s="206" t="s">
        <v>101</v>
      </c>
      <c r="E22" s="196">
        <f t="shared" si="6"/>
        <v>0</v>
      </c>
      <c r="F22" s="197"/>
      <c r="G22" s="197"/>
      <c r="H22" s="197"/>
      <c r="I22" s="197"/>
      <c r="J22" s="196">
        <f t="shared" si="1"/>
        <v>0</v>
      </c>
      <c r="K22" s="197"/>
      <c r="L22" s="197"/>
      <c r="M22" s="197"/>
      <c r="N22" s="197"/>
      <c r="O22" s="197"/>
      <c r="P22" s="196">
        <f t="shared" si="2"/>
        <v>0</v>
      </c>
    </row>
    <row r="23" spans="1:16" ht="38.25" hidden="1">
      <c r="A23" s="198" t="s">
        <v>102</v>
      </c>
      <c r="B23" s="198">
        <v>7461</v>
      </c>
      <c r="C23" s="202" t="s">
        <v>103</v>
      </c>
      <c r="D23" s="203" t="s">
        <v>104</v>
      </c>
      <c r="E23" s="196">
        <f>F23+I23</f>
        <v>0</v>
      </c>
      <c r="F23" s="197"/>
      <c r="G23" s="197"/>
      <c r="H23" s="197"/>
      <c r="I23" s="197"/>
      <c r="J23" s="196">
        <f t="shared" si="1"/>
        <v>0</v>
      </c>
      <c r="K23" s="197"/>
      <c r="L23" s="197"/>
      <c r="M23" s="197"/>
      <c r="N23" s="197"/>
      <c r="O23" s="197"/>
      <c r="P23" s="196">
        <f>E23+J23</f>
        <v>0</v>
      </c>
    </row>
    <row r="24" spans="1:16" ht="38.25" hidden="1">
      <c r="A24" s="198" t="s">
        <v>105</v>
      </c>
      <c r="B24" s="198">
        <v>7462</v>
      </c>
      <c r="C24" s="202" t="s">
        <v>103</v>
      </c>
      <c r="D24" s="203" t="s">
        <v>106</v>
      </c>
      <c r="E24" s="196">
        <f>F24+I24</f>
        <v>0</v>
      </c>
      <c r="F24" s="197"/>
      <c r="G24" s="197"/>
      <c r="H24" s="197"/>
      <c r="I24" s="197"/>
      <c r="J24" s="196">
        <f t="shared" si="1"/>
        <v>0</v>
      </c>
      <c r="K24" s="197"/>
      <c r="L24" s="197"/>
      <c r="M24" s="197"/>
      <c r="N24" s="197"/>
      <c r="O24" s="197"/>
      <c r="P24" s="196">
        <f>E24+J24</f>
        <v>0</v>
      </c>
    </row>
    <row r="25" spans="1:16" ht="42.75" hidden="1" customHeight="1">
      <c r="A25" s="198" t="s">
        <v>107</v>
      </c>
      <c r="B25" s="198">
        <v>7463</v>
      </c>
      <c r="C25" s="202" t="s">
        <v>103</v>
      </c>
      <c r="D25" s="203" t="s">
        <v>108</v>
      </c>
      <c r="E25" s="196">
        <f t="shared" si="6"/>
        <v>0</v>
      </c>
      <c r="F25" s="197"/>
      <c r="G25" s="197"/>
      <c r="H25" s="197"/>
      <c r="I25" s="197"/>
      <c r="J25" s="196">
        <f t="shared" si="1"/>
        <v>0</v>
      </c>
      <c r="K25" s="197"/>
      <c r="L25" s="197"/>
      <c r="M25" s="197"/>
      <c r="N25" s="197"/>
      <c r="O25" s="197"/>
      <c r="P25" s="196">
        <f t="shared" si="2"/>
        <v>0</v>
      </c>
    </row>
    <row r="26" spans="1:16" ht="30.75" hidden="1" customHeight="1">
      <c r="A26" s="198" t="s">
        <v>109</v>
      </c>
      <c r="B26" s="198">
        <v>7622</v>
      </c>
      <c r="C26" s="202" t="s">
        <v>110</v>
      </c>
      <c r="D26" s="207" t="s">
        <v>111</v>
      </c>
      <c r="E26" s="196">
        <f t="shared" si="6"/>
        <v>0</v>
      </c>
      <c r="F26" s="197"/>
      <c r="G26" s="197"/>
      <c r="H26" s="197"/>
      <c r="I26" s="197"/>
      <c r="J26" s="196">
        <f t="shared" si="1"/>
        <v>0</v>
      </c>
      <c r="K26" s="197"/>
      <c r="L26" s="197"/>
      <c r="M26" s="197"/>
      <c r="N26" s="197"/>
      <c r="O26" s="197"/>
      <c r="P26" s="196">
        <f t="shared" si="2"/>
        <v>0</v>
      </c>
    </row>
    <row r="27" spans="1:16" ht="32.25" hidden="1" customHeight="1">
      <c r="A27" s="198" t="s">
        <v>112</v>
      </c>
      <c r="B27" s="208">
        <v>7630</v>
      </c>
      <c r="C27" s="209" t="s">
        <v>110</v>
      </c>
      <c r="D27" s="210" t="s">
        <v>113</v>
      </c>
      <c r="E27" s="196">
        <f t="shared" si="6"/>
        <v>0</v>
      </c>
      <c r="F27" s="197"/>
      <c r="G27" s="197"/>
      <c r="H27" s="197"/>
      <c r="I27" s="197"/>
      <c r="J27" s="196">
        <f t="shared" si="1"/>
        <v>0</v>
      </c>
      <c r="K27" s="197"/>
      <c r="L27" s="197"/>
      <c r="M27" s="197"/>
      <c r="N27" s="197"/>
      <c r="O27" s="197"/>
      <c r="P27" s="196">
        <f t="shared" si="2"/>
        <v>0</v>
      </c>
    </row>
    <row r="28" spans="1:16" ht="29.25" hidden="1" customHeight="1">
      <c r="A28" s="198" t="s">
        <v>114</v>
      </c>
      <c r="B28" s="208">
        <v>8130</v>
      </c>
      <c r="C28" s="209" t="s">
        <v>115</v>
      </c>
      <c r="D28" s="211" t="s">
        <v>116</v>
      </c>
      <c r="E28" s="196">
        <f t="shared" si="6"/>
        <v>0</v>
      </c>
      <c r="F28" s="197"/>
      <c r="G28" s="197"/>
      <c r="H28" s="197"/>
      <c r="I28" s="197"/>
      <c r="J28" s="196">
        <f t="shared" si="1"/>
        <v>0</v>
      </c>
      <c r="K28" s="197"/>
      <c r="L28" s="197"/>
      <c r="M28" s="197"/>
      <c r="N28" s="197"/>
      <c r="O28" s="197"/>
      <c r="P28" s="196">
        <f t="shared" si="2"/>
        <v>0</v>
      </c>
    </row>
    <row r="29" spans="1:16" ht="29.25" hidden="1" customHeight="1">
      <c r="A29" s="198" t="s">
        <v>117</v>
      </c>
      <c r="B29" s="198">
        <v>8220</v>
      </c>
      <c r="C29" s="202" t="s">
        <v>118</v>
      </c>
      <c r="D29" s="203" t="s">
        <v>119</v>
      </c>
      <c r="E29" s="196">
        <f t="shared" si="6"/>
        <v>0</v>
      </c>
      <c r="F29" s="197"/>
      <c r="G29" s="197"/>
      <c r="H29" s="197"/>
      <c r="I29" s="197"/>
      <c r="J29" s="196">
        <f t="shared" si="1"/>
        <v>0</v>
      </c>
      <c r="K29" s="197"/>
      <c r="L29" s="197"/>
      <c r="M29" s="197"/>
      <c r="N29" s="197"/>
      <c r="O29" s="197"/>
      <c r="P29" s="196">
        <f t="shared" si="2"/>
        <v>0</v>
      </c>
    </row>
    <row r="30" spans="1:16" ht="17.25" hidden="1" customHeight="1">
      <c r="A30" s="198" t="s">
        <v>120</v>
      </c>
      <c r="B30" s="212">
        <v>8230</v>
      </c>
      <c r="C30" s="213" t="s">
        <v>118</v>
      </c>
      <c r="D30" s="211" t="s">
        <v>121</v>
      </c>
      <c r="E30" s="196">
        <f t="shared" si="6"/>
        <v>0</v>
      </c>
      <c r="F30" s="197"/>
      <c r="G30" s="197"/>
      <c r="H30" s="197"/>
      <c r="I30" s="197"/>
      <c r="J30" s="196">
        <f t="shared" si="1"/>
        <v>0</v>
      </c>
      <c r="K30" s="197"/>
      <c r="L30" s="197"/>
      <c r="M30" s="197"/>
      <c r="N30" s="197"/>
      <c r="O30" s="197"/>
      <c r="P30" s="196">
        <f t="shared" si="2"/>
        <v>0</v>
      </c>
    </row>
    <row r="31" spans="1:16" ht="15" hidden="1" customHeight="1">
      <c r="A31" s="198" t="s">
        <v>122</v>
      </c>
      <c r="B31" s="198">
        <v>8312</v>
      </c>
      <c r="C31" s="199" t="s">
        <v>123</v>
      </c>
      <c r="D31" s="203" t="s">
        <v>124</v>
      </c>
      <c r="E31" s="196">
        <f t="shared" si="6"/>
        <v>0</v>
      </c>
      <c r="F31" s="197"/>
      <c r="G31" s="197"/>
      <c r="H31" s="197"/>
      <c r="I31" s="197"/>
      <c r="J31" s="196">
        <f t="shared" si="1"/>
        <v>0</v>
      </c>
      <c r="K31" s="197"/>
      <c r="L31" s="197"/>
      <c r="M31" s="197"/>
      <c r="N31" s="197"/>
      <c r="O31" s="197"/>
      <c r="P31" s="196">
        <f t="shared" si="2"/>
        <v>0</v>
      </c>
    </row>
    <row r="32" spans="1:16" ht="18" hidden="1" customHeight="1">
      <c r="A32" s="198" t="s">
        <v>125</v>
      </c>
      <c r="B32" s="212">
        <v>8420</v>
      </c>
      <c r="C32" s="213" t="s">
        <v>126</v>
      </c>
      <c r="D32" s="211" t="s">
        <v>127</v>
      </c>
      <c r="E32" s="196">
        <f t="shared" si="6"/>
        <v>0</v>
      </c>
      <c r="F32" s="197"/>
      <c r="G32" s="197"/>
      <c r="H32" s="197"/>
      <c r="I32" s="197"/>
      <c r="J32" s="196">
        <f t="shared" si="1"/>
        <v>0</v>
      </c>
      <c r="K32" s="197"/>
      <c r="L32" s="197"/>
      <c r="M32" s="197"/>
      <c r="N32" s="197"/>
      <c r="O32" s="197"/>
      <c r="P32" s="196">
        <f t="shared" si="2"/>
        <v>0</v>
      </c>
    </row>
    <row r="33" spans="1:16" ht="43.5" hidden="1" customHeight="1">
      <c r="A33" s="198" t="s">
        <v>128</v>
      </c>
      <c r="B33" s="209" t="s">
        <v>129</v>
      </c>
      <c r="C33" s="213" t="s">
        <v>130</v>
      </c>
      <c r="D33" s="214" t="s">
        <v>131</v>
      </c>
      <c r="E33" s="196">
        <f t="shared" si="6"/>
        <v>0</v>
      </c>
      <c r="F33" s="197"/>
      <c r="G33" s="197"/>
      <c r="H33" s="197"/>
      <c r="I33" s="197"/>
      <c r="J33" s="196">
        <f t="shared" si="1"/>
        <v>0</v>
      </c>
      <c r="K33" s="197"/>
      <c r="L33" s="197"/>
      <c r="M33" s="197"/>
      <c r="N33" s="197"/>
      <c r="O33" s="197"/>
      <c r="P33" s="196">
        <f t="shared" si="2"/>
        <v>0</v>
      </c>
    </row>
    <row r="34" spans="1:16" ht="43.5" customHeight="1">
      <c r="A34" s="193" t="s">
        <v>132</v>
      </c>
      <c r="B34" s="198"/>
      <c r="C34" s="201"/>
      <c r="D34" s="195" t="s">
        <v>133</v>
      </c>
      <c r="E34" s="196">
        <f>E35</f>
        <v>4667500</v>
      </c>
      <c r="F34" s="197">
        <f>F35</f>
        <v>4667500</v>
      </c>
      <c r="G34" s="197">
        <f t="shared" ref="G34:O34" si="7">G35</f>
        <v>3315600</v>
      </c>
      <c r="H34" s="197">
        <f t="shared" si="7"/>
        <v>108600</v>
      </c>
      <c r="I34" s="197">
        <f t="shared" si="7"/>
        <v>0</v>
      </c>
      <c r="J34" s="196">
        <f t="shared" si="1"/>
        <v>150000</v>
      </c>
      <c r="K34" s="197">
        <f t="shared" si="7"/>
        <v>0</v>
      </c>
      <c r="L34" s="197">
        <f t="shared" si="7"/>
        <v>150000</v>
      </c>
      <c r="M34" s="197">
        <f t="shared" si="7"/>
        <v>0</v>
      </c>
      <c r="N34" s="197">
        <f t="shared" si="7"/>
        <v>0</v>
      </c>
      <c r="O34" s="197">
        <f t="shared" si="7"/>
        <v>0</v>
      </c>
      <c r="P34" s="196">
        <f t="shared" si="2"/>
        <v>4817500</v>
      </c>
    </row>
    <row r="35" spans="1:16" ht="57.75" customHeight="1">
      <c r="A35" s="198" t="s">
        <v>134</v>
      </c>
      <c r="B35" s="198" t="s">
        <v>135</v>
      </c>
      <c r="C35" s="199" t="s">
        <v>136</v>
      </c>
      <c r="D35" s="200" t="s">
        <v>137</v>
      </c>
      <c r="E35" s="196">
        <f t="shared" si="6"/>
        <v>4667500</v>
      </c>
      <c r="F35" s="197">
        <v>4667500</v>
      </c>
      <c r="G35" s="197">
        <v>3315600</v>
      </c>
      <c r="H35" s="197">
        <v>108600</v>
      </c>
      <c r="I35" s="197">
        <v>0</v>
      </c>
      <c r="J35" s="196">
        <f t="shared" si="1"/>
        <v>150000</v>
      </c>
      <c r="K35" s="197"/>
      <c r="L35" s="197">
        <v>150000</v>
      </c>
      <c r="M35" s="197">
        <v>0</v>
      </c>
      <c r="N35" s="197">
        <v>0</v>
      </c>
      <c r="O35" s="197">
        <v>0</v>
      </c>
      <c r="P35" s="196">
        <f t="shared" si="2"/>
        <v>4817500</v>
      </c>
    </row>
    <row r="36" spans="1:16" ht="41.25" customHeight="1">
      <c r="A36" s="193" t="s">
        <v>138</v>
      </c>
      <c r="B36" s="198"/>
      <c r="C36" s="201"/>
      <c r="D36" s="215" t="s">
        <v>139</v>
      </c>
      <c r="E36" s="196">
        <f>E37</f>
        <v>1353700</v>
      </c>
      <c r="F36" s="197">
        <f t="shared" ref="F36:O36" si="8">F37</f>
        <v>1353700</v>
      </c>
      <c r="G36" s="197">
        <f t="shared" si="8"/>
        <v>1066700</v>
      </c>
      <c r="H36" s="197">
        <f t="shared" si="8"/>
        <v>0</v>
      </c>
      <c r="I36" s="197">
        <f t="shared" si="8"/>
        <v>0</v>
      </c>
      <c r="J36" s="196">
        <f t="shared" si="1"/>
        <v>0</v>
      </c>
      <c r="K36" s="197">
        <f t="shared" si="8"/>
        <v>0</v>
      </c>
      <c r="L36" s="197">
        <f t="shared" si="8"/>
        <v>0</v>
      </c>
      <c r="M36" s="197">
        <f t="shared" si="8"/>
        <v>0</v>
      </c>
      <c r="N36" s="197">
        <f t="shared" si="8"/>
        <v>0</v>
      </c>
      <c r="O36" s="197">
        <f t="shared" si="8"/>
        <v>0</v>
      </c>
      <c r="P36" s="196">
        <f t="shared" si="2"/>
        <v>1353700</v>
      </c>
    </row>
    <row r="37" spans="1:16" ht="37.5" customHeight="1">
      <c r="A37" s="198" t="s">
        <v>140</v>
      </c>
      <c r="B37" s="198" t="s">
        <v>141</v>
      </c>
      <c r="C37" s="199" t="s">
        <v>142</v>
      </c>
      <c r="D37" s="200" t="s">
        <v>143</v>
      </c>
      <c r="E37" s="196">
        <f t="shared" si="6"/>
        <v>1353700</v>
      </c>
      <c r="F37" s="197">
        <v>1353700</v>
      </c>
      <c r="G37" s="197">
        <v>1066700</v>
      </c>
      <c r="H37" s="197">
        <v>0</v>
      </c>
      <c r="I37" s="197">
        <v>0</v>
      </c>
      <c r="J37" s="196">
        <f t="shared" si="1"/>
        <v>0</v>
      </c>
      <c r="K37" s="197"/>
      <c r="L37" s="197">
        <v>0</v>
      </c>
      <c r="M37" s="197">
        <v>0</v>
      </c>
      <c r="N37" s="197">
        <v>0</v>
      </c>
      <c r="O37" s="197">
        <v>0</v>
      </c>
      <c r="P37" s="196">
        <f t="shared" si="2"/>
        <v>1353700</v>
      </c>
    </row>
    <row r="38" spans="1:16" ht="30" customHeight="1">
      <c r="A38" s="193" t="s">
        <v>144</v>
      </c>
      <c r="B38" s="192"/>
      <c r="C38" s="194"/>
      <c r="D38" s="195" t="s">
        <v>145</v>
      </c>
      <c r="E38" s="196">
        <f>E39</f>
        <v>415536500</v>
      </c>
      <c r="F38" s="197">
        <f t="shared" ref="F38:O38" si="9">F39</f>
        <v>415536500</v>
      </c>
      <c r="G38" s="197">
        <f t="shared" si="9"/>
        <v>306231600</v>
      </c>
      <c r="H38" s="197">
        <f t="shared" si="9"/>
        <v>20680900</v>
      </c>
      <c r="I38" s="197">
        <f t="shared" si="9"/>
        <v>0</v>
      </c>
      <c r="J38" s="196">
        <f t="shared" si="1"/>
        <v>17096600</v>
      </c>
      <c r="K38" s="197">
        <f t="shared" si="9"/>
        <v>323300</v>
      </c>
      <c r="L38" s="197">
        <f t="shared" si="9"/>
        <v>16773300</v>
      </c>
      <c r="M38" s="197">
        <f t="shared" si="9"/>
        <v>175000</v>
      </c>
      <c r="N38" s="197">
        <f t="shared" si="9"/>
        <v>0</v>
      </c>
      <c r="O38" s="197">
        <f t="shared" si="9"/>
        <v>323300</v>
      </c>
      <c r="P38" s="196">
        <f t="shared" si="2"/>
        <v>432633100</v>
      </c>
    </row>
    <row r="39" spans="1:16" ht="33" customHeight="1">
      <c r="A39" s="193" t="s">
        <v>146</v>
      </c>
      <c r="B39" s="192"/>
      <c r="C39" s="194"/>
      <c r="D39" s="195" t="s">
        <v>147</v>
      </c>
      <c r="E39" s="196">
        <f>E40+E44+E57+E58+E60+E64+E71+E72+E73+E74+E65</f>
        <v>415536500</v>
      </c>
      <c r="F39" s="197">
        <f t="shared" ref="F39:I39" si="10">F40+F44+F57+F58+F60+F64+F71+F72+F73+F74+F65</f>
        <v>415536500</v>
      </c>
      <c r="G39" s="197">
        <f t="shared" si="10"/>
        <v>306231600</v>
      </c>
      <c r="H39" s="197">
        <f t="shared" si="10"/>
        <v>20680900</v>
      </c>
      <c r="I39" s="196">
        <f t="shared" si="10"/>
        <v>0</v>
      </c>
      <c r="J39" s="196">
        <f t="shared" si="1"/>
        <v>17096600</v>
      </c>
      <c r="K39" s="197">
        <f t="shared" ref="K39:O39" si="11">K40+K44+K57+K58+K60+K64+K71+K72+K73+K74+K65</f>
        <v>323300</v>
      </c>
      <c r="L39" s="197">
        <f t="shared" si="11"/>
        <v>16773300</v>
      </c>
      <c r="M39" s="197">
        <f t="shared" si="11"/>
        <v>175000</v>
      </c>
      <c r="N39" s="197">
        <f t="shared" si="11"/>
        <v>0</v>
      </c>
      <c r="O39" s="197">
        <f t="shared" si="11"/>
        <v>323300</v>
      </c>
      <c r="P39" s="196">
        <f t="shared" si="2"/>
        <v>432633100</v>
      </c>
    </row>
    <row r="40" spans="1:16" ht="27.75" customHeight="1">
      <c r="A40" s="198" t="s">
        <v>148</v>
      </c>
      <c r="B40" s="198" t="s">
        <v>149</v>
      </c>
      <c r="C40" s="199" t="s">
        <v>150</v>
      </c>
      <c r="D40" s="200" t="s">
        <v>151</v>
      </c>
      <c r="E40" s="196">
        <f t="shared" ref="E40:E74" si="12">F40+I40</f>
        <v>90073100</v>
      </c>
      <c r="F40" s="197">
        <f>F42+F43</f>
        <v>90073100</v>
      </c>
      <c r="G40" s="197">
        <f t="shared" ref="G40:I40" si="13">G42+G43</f>
        <v>58467200</v>
      </c>
      <c r="H40" s="197">
        <f t="shared" si="13"/>
        <v>7572200</v>
      </c>
      <c r="I40" s="197">
        <f t="shared" si="13"/>
        <v>0</v>
      </c>
      <c r="J40" s="196">
        <f t="shared" si="1"/>
        <v>8769300</v>
      </c>
      <c r="K40" s="197">
        <f t="shared" ref="K40:O40" si="14">K42+K43</f>
        <v>42000</v>
      </c>
      <c r="L40" s="197">
        <f t="shared" si="14"/>
        <v>8727300</v>
      </c>
      <c r="M40" s="197">
        <f t="shared" si="14"/>
        <v>0</v>
      </c>
      <c r="N40" s="197">
        <f t="shared" si="14"/>
        <v>0</v>
      </c>
      <c r="O40" s="197">
        <f t="shared" si="14"/>
        <v>42000</v>
      </c>
      <c r="P40" s="196">
        <f t="shared" si="2"/>
        <v>98842400</v>
      </c>
    </row>
    <row r="41" spans="1:16" ht="21.75" customHeight="1">
      <c r="A41" s="198"/>
      <c r="B41" s="198"/>
      <c r="C41" s="199"/>
      <c r="D41" s="216" t="s">
        <v>152</v>
      </c>
      <c r="E41" s="196"/>
      <c r="F41" s="197"/>
      <c r="G41" s="197"/>
      <c r="H41" s="197"/>
      <c r="I41" s="197"/>
      <c r="J41" s="196"/>
      <c r="K41" s="197"/>
      <c r="L41" s="197"/>
      <c r="M41" s="197"/>
      <c r="N41" s="197"/>
      <c r="O41" s="197"/>
      <c r="P41" s="196"/>
    </row>
    <row r="42" spans="1:16" ht="32.25" customHeight="1">
      <c r="A42" s="198"/>
      <c r="B42" s="198"/>
      <c r="C42" s="199"/>
      <c r="D42" s="217" t="s">
        <v>153</v>
      </c>
      <c r="E42" s="196">
        <f t="shared" si="12"/>
        <v>81900</v>
      </c>
      <c r="F42" s="197">
        <v>81900</v>
      </c>
      <c r="G42" s="197">
        <v>67200</v>
      </c>
      <c r="H42" s="197"/>
      <c r="I42" s="197"/>
      <c r="J42" s="196">
        <f t="shared" si="1"/>
        <v>42000</v>
      </c>
      <c r="K42" s="197">
        <v>42000</v>
      </c>
      <c r="L42" s="197"/>
      <c r="M42" s="197">
        <v>0</v>
      </c>
      <c r="N42" s="197">
        <v>0</v>
      </c>
      <c r="O42" s="197">
        <v>42000</v>
      </c>
      <c r="P42" s="196">
        <f t="shared" si="2"/>
        <v>123900</v>
      </c>
    </row>
    <row r="43" spans="1:16" ht="21.75" customHeight="1">
      <c r="A43" s="198"/>
      <c r="B43" s="198"/>
      <c r="C43" s="199"/>
      <c r="D43" s="217" t="s">
        <v>154</v>
      </c>
      <c r="E43" s="196">
        <f t="shared" si="12"/>
        <v>89991200</v>
      </c>
      <c r="F43" s="197">
        <v>89991200</v>
      </c>
      <c r="G43" s="197">
        <v>58400000</v>
      </c>
      <c r="H43" s="197">
        <v>7572200</v>
      </c>
      <c r="I43" s="197"/>
      <c r="J43" s="196">
        <f t="shared" si="1"/>
        <v>8727300</v>
      </c>
      <c r="K43" s="197"/>
      <c r="L43" s="197">
        <v>8727300</v>
      </c>
      <c r="M43" s="197"/>
      <c r="N43" s="197"/>
      <c r="O43" s="197"/>
      <c r="P43" s="196">
        <f t="shared" si="2"/>
        <v>98718500</v>
      </c>
    </row>
    <row r="44" spans="1:16" ht="70.5" customHeight="1">
      <c r="A44" s="198" t="s">
        <v>155</v>
      </c>
      <c r="B44" s="198" t="s">
        <v>136</v>
      </c>
      <c r="C44" s="199" t="s">
        <v>156</v>
      </c>
      <c r="D44" s="200" t="s">
        <v>157</v>
      </c>
      <c r="E44" s="196">
        <f t="shared" si="12"/>
        <v>310690100</v>
      </c>
      <c r="F44" s="197">
        <f>SUM(F46:F56)</f>
        <v>310690100</v>
      </c>
      <c r="G44" s="197">
        <f>SUM(G46:G56)</f>
        <v>236602000</v>
      </c>
      <c r="H44" s="197">
        <f>SUM(H46:H56)</f>
        <v>12931600</v>
      </c>
      <c r="I44" s="197">
        <f>SUM(I46:I56)</f>
        <v>0</v>
      </c>
      <c r="J44" s="196">
        <f t="shared" si="1"/>
        <v>7985300</v>
      </c>
      <c r="K44" s="197">
        <f>SUM(K46:K56)</f>
        <v>281300</v>
      </c>
      <c r="L44" s="197">
        <f>SUM(L46:L56)</f>
        <v>7704000</v>
      </c>
      <c r="M44" s="197">
        <f>SUM(M46:M56)</f>
        <v>0</v>
      </c>
      <c r="N44" s="197">
        <f>SUM(N46:N56)</f>
        <v>0</v>
      </c>
      <c r="O44" s="197">
        <f>SUM(O46:O56)</f>
        <v>281300</v>
      </c>
      <c r="P44" s="196">
        <f t="shared" si="2"/>
        <v>318675400</v>
      </c>
    </row>
    <row r="45" spans="1:16" ht="18" customHeight="1">
      <c r="A45" s="198"/>
      <c r="B45" s="198"/>
      <c r="C45" s="199"/>
      <c r="D45" s="216" t="s">
        <v>152</v>
      </c>
      <c r="E45" s="196">
        <f t="shared" si="12"/>
        <v>0</v>
      </c>
      <c r="F45" s="197"/>
      <c r="G45" s="197"/>
      <c r="H45" s="197"/>
      <c r="I45" s="197"/>
      <c r="J45" s="196">
        <f t="shared" si="1"/>
        <v>0</v>
      </c>
      <c r="K45" s="197"/>
      <c r="L45" s="197"/>
      <c r="M45" s="197"/>
      <c r="N45" s="197"/>
      <c r="O45" s="197"/>
      <c r="P45" s="196">
        <f t="shared" si="2"/>
        <v>0</v>
      </c>
    </row>
    <row r="46" spans="1:16" ht="18" customHeight="1">
      <c r="A46" s="198"/>
      <c r="B46" s="198"/>
      <c r="C46" s="199"/>
      <c r="D46" s="217" t="s">
        <v>158</v>
      </c>
      <c r="E46" s="196">
        <f t="shared" si="12"/>
        <v>240657200</v>
      </c>
      <c r="F46" s="197">
        <v>240657200</v>
      </c>
      <c r="G46" s="197">
        <v>197260000</v>
      </c>
      <c r="H46" s="197"/>
      <c r="I46" s="197"/>
      <c r="J46" s="196">
        <f t="shared" si="1"/>
        <v>0</v>
      </c>
      <c r="K46" s="197"/>
      <c r="L46" s="197"/>
      <c r="M46" s="197"/>
      <c r="N46" s="197"/>
      <c r="O46" s="197"/>
      <c r="P46" s="196">
        <f t="shared" si="2"/>
        <v>240657200</v>
      </c>
    </row>
    <row r="47" spans="1:16" ht="36.75" customHeight="1">
      <c r="A47" s="198"/>
      <c r="B47" s="198"/>
      <c r="C47" s="199"/>
      <c r="D47" s="217" t="s">
        <v>153</v>
      </c>
      <c r="E47" s="196">
        <f t="shared" si="12"/>
        <v>539000</v>
      </c>
      <c r="F47" s="218">
        <v>539000</v>
      </c>
      <c r="G47" s="197">
        <v>442000</v>
      </c>
      <c r="H47" s="197"/>
      <c r="I47" s="197"/>
      <c r="J47" s="196">
        <f t="shared" si="1"/>
        <v>281300</v>
      </c>
      <c r="K47" s="197">
        <v>281300</v>
      </c>
      <c r="L47" s="197"/>
      <c r="M47" s="197"/>
      <c r="N47" s="197"/>
      <c r="O47" s="197">
        <v>281300</v>
      </c>
      <c r="P47" s="196">
        <f t="shared" si="2"/>
        <v>820300</v>
      </c>
    </row>
    <row r="48" spans="1:16" ht="36.75" hidden="1" customHeight="1">
      <c r="A48" s="198"/>
      <c r="B48" s="198"/>
      <c r="C48" s="199"/>
      <c r="D48" s="217" t="s">
        <v>159</v>
      </c>
      <c r="E48" s="196">
        <f t="shared" si="12"/>
        <v>0</v>
      </c>
      <c r="F48" s="197"/>
      <c r="G48" s="197"/>
      <c r="H48" s="197"/>
      <c r="I48" s="197"/>
      <c r="J48" s="196">
        <f t="shared" si="1"/>
        <v>0</v>
      </c>
      <c r="K48" s="197"/>
      <c r="L48" s="197"/>
      <c r="M48" s="197"/>
      <c r="N48" s="197"/>
      <c r="O48" s="197"/>
      <c r="P48" s="196">
        <f t="shared" si="2"/>
        <v>0</v>
      </c>
    </row>
    <row r="49" spans="1:16" ht="66" hidden="1" customHeight="1">
      <c r="A49" s="198"/>
      <c r="B49" s="198"/>
      <c r="C49" s="199"/>
      <c r="D49" s="217" t="s">
        <v>160</v>
      </c>
      <c r="E49" s="196">
        <f t="shared" si="12"/>
        <v>0</v>
      </c>
      <c r="F49" s="197"/>
      <c r="G49" s="197"/>
      <c r="H49" s="197"/>
      <c r="I49" s="197"/>
      <c r="J49" s="196">
        <f t="shared" si="1"/>
        <v>0</v>
      </c>
      <c r="K49" s="197"/>
      <c r="L49" s="197"/>
      <c r="M49" s="197"/>
      <c r="N49" s="197"/>
      <c r="O49" s="197"/>
      <c r="P49" s="196">
        <f t="shared" si="2"/>
        <v>0</v>
      </c>
    </row>
    <row r="50" spans="1:16" ht="57.75" hidden="1" customHeight="1">
      <c r="A50" s="198"/>
      <c r="B50" s="198"/>
      <c r="C50" s="199"/>
      <c r="D50" s="217" t="s">
        <v>161</v>
      </c>
      <c r="E50" s="196">
        <f t="shared" si="12"/>
        <v>0</v>
      </c>
      <c r="F50" s="197"/>
      <c r="G50" s="197"/>
      <c r="H50" s="197"/>
      <c r="I50" s="197"/>
      <c r="J50" s="196">
        <f t="shared" si="1"/>
        <v>0</v>
      </c>
      <c r="K50" s="197"/>
      <c r="L50" s="197"/>
      <c r="M50" s="197"/>
      <c r="N50" s="197"/>
      <c r="O50" s="197"/>
      <c r="P50" s="196">
        <f t="shared" si="2"/>
        <v>0</v>
      </c>
    </row>
    <row r="51" spans="1:16" ht="36.75" hidden="1" customHeight="1">
      <c r="A51" s="198"/>
      <c r="B51" s="198"/>
      <c r="C51" s="199"/>
      <c r="D51" s="217" t="s">
        <v>162</v>
      </c>
      <c r="E51" s="196">
        <f t="shared" si="12"/>
        <v>0</v>
      </c>
      <c r="F51" s="197"/>
      <c r="G51" s="197"/>
      <c r="H51" s="197"/>
      <c r="I51" s="197"/>
      <c r="J51" s="196">
        <f t="shared" si="1"/>
        <v>0</v>
      </c>
      <c r="K51" s="197"/>
      <c r="L51" s="197"/>
      <c r="M51" s="197"/>
      <c r="N51" s="197"/>
      <c r="O51" s="197"/>
      <c r="P51" s="196">
        <f t="shared" si="2"/>
        <v>0</v>
      </c>
    </row>
    <row r="52" spans="1:16" ht="45" hidden="1" customHeight="1">
      <c r="A52" s="198"/>
      <c r="B52" s="198"/>
      <c r="C52" s="199"/>
      <c r="D52" s="217" t="s">
        <v>163</v>
      </c>
      <c r="E52" s="196">
        <f t="shared" si="12"/>
        <v>0</v>
      </c>
      <c r="F52" s="197"/>
      <c r="G52" s="197"/>
      <c r="H52" s="197"/>
      <c r="I52" s="197"/>
      <c r="J52" s="196">
        <f t="shared" si="1"/>
        <v>0</v>
      </c>
      <c r="K52" s="197"/>
      <c r="L52" s="197"/>
      <c r="M52" s="197"/>
      <c r="N52" s="197"/>
      <c r="O52" s="197"/>
      <c r="P52" s="196">
        <f t="shared" si="2"/>
        <v>0</v>
      </c>
    </row>
    <row r="53" spans="1:16" ht="59.25" hidden="1" customHeight="1">
      <c r="A53" s="198"/>
      <c r="B53" s="198"/>
      <c r="C53" s="199"/>
      <c r="D53" s="217" t="s">
        <v>164</v>
      </c>
      <c r="E53" s="196">
        <f t="shared" si="12"/>
        <v>0</v>
      </c>
      <c r="F53" s="197"/>
      <c r="G53" s="197"/>
      <c r="H53" s="197"/>
      <c r="I53" s="197"/>
      <c r="J53" s="196">
        <f t="shared" si="1"/>
        <v>0</v>
      </c>
      <c r="K53" s="197"/>
      <c r="L53" s="197"/>
      <c r="M53" s="197"/>
      <c r="N53" s="197"/>
      <c r="O53" s="197"/>
      <c r="P53" s="196">
        <f t="shared" si="2"/>
        <v>0</v>
      </c>
    </row>
    <row r="54" spans="1:16" ht="44.25" hidden="1" customHeight="1">
      <c r="A54" s="198"/>
      <c r="B54" s="198"/>
      <c r="C54" s="199"/>
      <c r="D54" s="217" t="s">
        <v>165</v>
      </c>
      <c r="E54" s="196">
        <f t="shared" si="12"/>
        <v>0</v>
      </c>
      <c r="F54" s="197"/>
      <c r="G54" s="197"/>
      <c r="H54" s="197"/>
      <c r="I54" s="197"/>
      <c r="J54" s="196">
        <f t="shared" si="1"/>
        <v>0</v>
      </c>
      <c r="K54" s="197"/>
      <c r="L54" s="197"/>
      <c r="M54" s="197"/>
      <c r="N54" s="197"/>
      <c r="O54" s="197"/>
      <c r="P54" s="196">
        <f t="shared" si="2"/>
        <v>0</v>
      </c>
    </row>
    <row r="55" spans="1:16" ht="24.75" hidden="1" customHeight="1">
      <c r="A55" s="198"/>
      <c r="B55" s="198"/>
      <c r="C55" s="199"/>
      <c r="D55" s="217" t="s">
        <v>166</v>
      </c>
      <c r="E55" s="196">
        <f t="shared" si="12"/>
        <v>0</v>
      </c>
      <c r="F55" s="197"/>
      <c r="G55" s="197"/>
      <c r="H55" s="197"/>
      <c r="I55" s="197"/>
      <c r="J55" s="196">
        <f t="shared" si="1"/>
        <v>0</v>
      </c>
      <c r="K55" s="197"/>
      <c r="L55" s="197"/>
      <c r="M55" s="197"/>
      <c r="N55" s="197"/>
      <c r="O55" s="197"/>
      <c r="P55" s="196">
        <f t="shared" si="2"/>
        <v>0</v>
      </c>
    </row>
    <row r="56" spans="1:16" ht="21.75" customHeight="1">
      <c r="A56" s="198"/>
      <c r="B56" s="198"/>
      <c r="C56" s="199"/>
      <c r="D56" s="217" t="s">
        <v>154</v>
      </c>
      <c r="E56" s="196">
        <f t="shared" si="12"/>
        <v>69493900</v>
      </c>
      <c r="F56" s="197">
        <v>69493900</v>
      </c>
      <c r="G56" s="197">
        <v>38900000</v>
      </c>
      <c r="H56" s="197">
        <v>12931600</v>
      </c>
      <c r="I56" s="197"/>
      <c r="J56" s="196">
        <f t="shared" si="1"/>
        <v>7704000</v>
      </c>
      <c r="K56" s="197"/>
      <c r="L56" s="197">
        <v>7704000</v>
      </c>
      <c r="M56" s="197"/>
      <c r="N56" s="197"/>
      <c r="O56" s="197"/>
      <c r="P56" s="196">
        <f t="shared" si="2"/>
        <v>77197900</v>
      </c>
    </row>
    <row r="57" spans="1:16" ht="42.75" customHeight="1">
      <c r="A57" s="198" t="s">
        <v>167</v>
      </c>
      <c r="B57" s="198" t="s">
        <v>168</v>
      </c>
      <c r="C57" s="199" t="s">
        <v>169</v>
      </c>
      <c r="D57" s="200" t="s">
        <v>170</v>
      </c>
      <c r="E57" s="196">
        <f t="shared" si="12"/>
        <v>2828700</v>
      </c>
      <c r="F57" s="197">
        <v>2828700</v>
      </c>
      <c r="G57" s="197">
        <v>2275000</v>
      </c>
      <c r="H57" s="197"/>
      <c r="I57" s="197">
        <v>0</v>
      </c>
      <c r="J57" s="196">
        <f t="shared" si="1"/>
        <v>0</v>
      </c>
      <c r="K57" s="197">
        <v>0</v>
      </c>
      <c r="L57" s="197">
        <v>0</v>
      </c>
      <c r="M57" s="197">
        <v>0</v>
      </c>
      <c r="N57" s="197">
        <v>0</v>
      </c>
      <c r="O57" s="197">
        <v>0</v>
      </c>
      <c r="P57" s="196">
        <f t="shared" si="2"/>
        <v>2828700</v>
      </c>
    </row>
    <row r="58" spans="1:16" ht="32.25" customHeight="1">
      <c r="A58" s="198" t="s">
        <v>171</v>
      </c>
      <c r="B58" s="198" t="s">
        <v>172</v>
      </c>
      <c r="C58" s="199" t="s">
        <v>173</v>
      </c>
      <c r="D58" s="200" t="s">
        <v>174</v>
      </c>
      <c r="E58" s="196">
        <f t="shared" si="12"/>
        <v>2363600</v>
      </c>
      <c r="F58" s="197">
        <v>2363600</v>
      </c>
      <c r="G58" s="197">
        <v>1818000</v>
      </c>
      <c r="H58" s="197"/>
      <c r="I58" s="197">
        <v>0</v>
      </c>
      <c r="J58" s="196">
        <f t="shared" si="1"/>
        <v>0</v>
      </c>
      <c r="K58" s="197">
        <v>0</v>
      </c>
      <c r="L58" s="197">
        <v>0</v>
      </c>
      <c r="M58" s="197">
        <v>0</v>
      </c>
      <c r="N58" s="197">
        <v>0</v>
      </c>
      <c r="O58" s="197">
        <v>0</v>
      </c>
      <c r="P58" s="196">
        <f t="shared" si="2"/>
        <v>2363600</v>
      </c>
    </row>
    <row r="59" spans="1:16">
      <c r="A59" s="193" t="s">
        <v>175</v>
      </c>
      <c r="B59" s="193" t="s">
        <v>176</v>
      </c>
      <c r="C59" s="194"/>
      <c r="D59" s="195" t="s">
        <v>177</v>
      </c>
      <c r="E59" s="196">
        <f t="shared" si="12"/>
        <v>0</v>
      </c>
      <c r="F59" s="197"/>
      <c r="G59" s="197"/>
      <c r="H59" s="197"/>
      <c r="I59" s="197">
        <v>0</v>
      </c>
      <c r="J59" s="196">
        <f t="shared" si="1"/>
        <v>342000</v>
      </c>
      <c r="K59" s="197">
        <v>81100</v>
      </c>
      <c r="L59" s="197">
        <v>260900</v>
      </c>
      <c r="M59" s="197">
        <v>152000</v>
      </c>
      <c r="N59" s="197">
        <v>0</v>
      </c>
      <c r="O59" s="197">
        <v>81100</v>
      </c>
      <c r="P59" s="196">
        <f t="shared" si="2"/>
        <v>342000</v>
      </c>
    </row>
    <row r="60" spans="1:16" ht="33" customHeight="1">
      <c r="A60" s="198" t="s">
        <v>178</v>
      </c>
      <c r="B60" s="198" t="s">
        <v>179</v>
      </c>
      <c r="C60" s="199" t="s">
        <v>173</v>
      </c>
      <c r="D60" s="200" t="s">
        <v>180</v>
      </c>
      <c r="E60" s="196">
        <f t="shared" si="12"/>
        <v>7211900</v>
      </c>
      <c r="F60" s="197">
        <v>7211900</v>
      </c>
      <c r="G60" s="197">
        <v>5608000</v>
      </c>
      <c r="H60" s="197">
        <v>58100</v>
      </c>
      <c r="I60" s="197">
        <f t="shared" ref="I60:N60" si="15">SUM(I62:I63)</f>
        <v>0</v>
      </c>
      <c r="J60" s="196">
        <f t="shared" si="1"/>
        <v>342000</v>
      </c>
      <c r="K60" s="197">
        <f t="shared" si="15"/>
        <v>0</v>
      </c>
      <c r="L60" s="197">
        <v>342000</v>
      </c>
      <c r="M60" s="197">
        <v>175000</v>
      </c>
      <c r="N60" s="197">
        <f t="shared" si="15"/>
        <v>0</v>
      </c>
      <c r="O60" s="197"/>
      <c r="P60" s="196">
        <f t="shared" si="2"/>
        <v>7553900</v>
      </c>
    </row>
    <row r="61" spans="1:16" ht="13.5" hidden="1">
      <c r="A61" s="198"/>
      <c r="B61" s="198"/>
      <c r="C61" s="199"/>
      <c r="D61" s="216" t="s">
        <v>152</v>
      </c>
      <c r="E61" s="196">
        <f t="shared" si="12"/>
        <v>0</v>
      </c>
      <c r="F61" s="197"/>
      <c r="G61" s="197"/>
      <c r="H61" s="197"/>
      <c r="I61" s="197"/>
      <c r="J61" s="196">
        <f t="shared" si="1"/>
        <v>0</v>
      </c>
      <c r="K61" s="197"/>
      <c r="L61" s="197"/>
      <c r="M61" s="197"/>
      <c r="N61" s="197"/>
      <c r="O61" s="197"/>
      <c r="P61" s="196">
        <f t="shared" si="2"/>
        <v>0</v>
      </c>
    </row>
    <row r="62" spans="1:16" ht="41.25" hidden="1" customHeight="1">
      <c r="A62" s="198"/>
      <c r="B62" s="198"/>
      <c r="C62" s="199"/>
      <c r="D62" s="217" t="s">
        <v>181</v>
      </c>
      <c r="E62" s="196">
        <f t="shared" si="12"/>
        <v>0</v>
      </c>
      <c r="F62" s="197"/>
      <c r="G62" s="197"/>
      <c r="H62" s="197"/>
      <c r="I62" s="197"/>
      <c r="J62" s="196">
        <f t="shared" si="1"/>
        <v>0</v>
      </c>
      <c r="K62" s="197"/>
      <c r="L62" s="197"/>
      <c r="M62" s="197"/>
      <c r="N62" s="197"/>
      <c r="O62" s="197"/>
      <c r="P62" s="196">
        <f t="shared" si="2"/>
        <v>0</v>
      </c>
    </row>
    <row r="63" spans="1:16" ht="19.5" hidden="1" customHeight="1">
      <c r="A63" s="198"/>
      <c r="B63" s="198"/>
      <c r="C63" s="199"/>
      <c r="D63" s="217" t="s">
        <v>182</v>
      </c>
      <c r="E63" s="196">
        <f t="shared" si="12"/>
        <v>0</v>
      </c>
      <c r="F63" s="197"/>
      <c r="G63" s="197"/>
      <c r="H63" s="197"/>
      <c r="I63" s="197"/>
      <c r="J63" s="196">
        <f t="shared" si="1"/>
        <v>0</v>
      </c>
      <c r="K63" s="197"/>
      <c r="L63" s="197"/>
      <c r="M63" s="197"/>
      <c r="N63" s="197">
        <v>0</v>
      </c>
      <c r="O63" s="197"/>
      <c r="P63" s="196">
        <f t="shared" si="2"/>
        <v>0</v>
      </c>
    </row>
    <row r="64" spans="1:16" ht="24" customHeight="1">
      <c r="A64" s="198" t="s">
        <v>183</v>
      </c>
      <c r="B64" s="198" t="s">
        <v>184</v>
      </c>
      <c r="C64" s="199" t="s">
        <v>173</v>
      </c>
      <c r="D64" s="200" t="s">
        <v>185</v>
      </c>
      <c r="E64" s="196">
        <f t="shared" si="12"/>
        <v>52500</v>
      </c>
      <c r="F64" s="197">
        <v>52500</v>
      </c>
      <c r="G64" s="197">
        <v>0</v>
      </c>
      <c r="H64" s="197">
        <v>0</v>
      </c>
      <c r="I64" s="197">
        <v>0</v>
      </c>
      <c r="J64" s="196">
        <f t="shared" si="1"/>
        <v>0</v>
      </c>
      <c r="K64" s="197">
        <v>0</v>
      </c>
      <c r="L64" s="197">
        <v>0</v>
      </c>
      <c r="M64" s="197">
        <v>0</v>
      </c>
      <c r="N64" s="197">
        <v>0</v>
      </c>
      <c r="O64" s="197">
        <v>0</v>
      </c>
      <c r="P64" s="196">
        <f t="shared" si="2"/>
        <v>52500</v>
      </c>
    </row>
    <row r="65" spans="1:16" ht="29.25" customHeight="1">
      <c r="A65" s="198" t="s">
        <v>186</v>
      </c>
      <c r="B65" s="198" t="s">
        <v>187</v>
      </c>
      <c r="C65" s="199" t="s">
        <v>173</v>
      </c>
      <c r="D65" s="219" t="s">
        <v>188</v>
      </c>
      <c r="E65" s="196">
        <f>SUM(E67:E70)</f>
        <v>1991600</v>
      </c>
      <c r="F65" s="197">
        <f>SUM(F67:F70)</f>
        <v>1991600</v>
      </c>
      <c r="G65" s="197">
        <f t="shared" ref="G65:I65" si="16">SUM(G67:G70)</f>
        <v>1461400</v>
      </c>
      <c r="H65" s="197">
        <f t="shared" si="16"/>
        <v>119000</v>
      </c>
      <c r="I65" s="197">
        <f t="shared" si="16"/>
        <v>0</v>
      </c>
      <c r="J65" s="196">
        <f t="shared" si="1"/>
        <v>0</v>
      </c>
      <c r="K65" s="197">
        <f t="shared" ref="K65:O65" si="17">SUM(K67:K70)</f>
        <v>0</v>
      </c>
      <c r="L65" s="197">
        <f t="shared" si="17"/>
        <v>0</v>
      </c>
      <c r="M65" s="197">
        <f t="shared" si="17"/>
        <v>0</v>
      </c>
      <c r="N65" s="197">
        <f t="shared" si="17"/>
        <v>0</v>
      </c>
      <c r="O65" s="197">
        <f t="shared" si="17"/>
        <v>0</v>
      </c>
      <c r="P65" s="196">
        <f t="shared" si="2"/>
        <v>1991600</v>
      </c>
    </row>
    <row r="66" spans="1:16" ht="21" customHeight="1">
      <c r="A66" s="198"/>
      <c r="B66" s="198"/>
      <c r="C66" s="199"/>
      <c r="D66" s="216" t="s">
        <v>152</v>
      </c>
      <c r="E66" s="196"/>
      <c r="F66" s="197"/>
      <c r="G66" s="197"/>
      <c r="H66" s="197"/>
      <c r="I66" s="197"/>
      <c r="J66" s="196"/>
      <c r="K66" s="197"/>
      <c r="L66" s="197"/>
      <c r="M66" s="197"/>
      <c r="N66" s="197"/>
      <c r="O66" s="197"/>
      <c r="P66" s="196"/>
    </row>
    <row r="67" spans="1:16" ht="43.5" customHeight="1">
      <c r="A67" s="198"/>
      <c r="B67" s="198"/>
      <c r="C67" s="199"/>
      <c r="D67" s="217" t="s">
        <v>181</v>
      </c>
      <c r="E67" s="196">
        <f t="shared" si="12"/>
        <v>1525400</v>
      </c>
      <c r="F67" s="197">
        <v>1525400</v>
      </c>
      <c r="G67" s="197">
        <v>1250400</v>
      </c>
      <c r="H67" s="197"/>
      <c r="I67" s="197"/>
      <c r="J67" s="196">
        <f t="shared" si="1"/>
        <v>0</v>
      </c>
      <c r="K67" s="197"/>
      <c r="L67" s="197"/>
      <c r="M67" s="197"/>
      <c r="N67" s="197"/>
      <c r="O67" s="197"/>
      <c r="P67" s="196">
        <f t="shared" si="2"/>
        <v>1525400</v>
      </c>
    </row>
    <row r="68" spans="1:16" ht="27" customHeight="1">
      <c r="A68" s="198"/>
      <c r="B68" s="198"/>
      <c r="C68" s="199"/>
      <c r="D68" s="217" t="s">
        <v>182</v>
      </c>
      <c r="E68" s="196">
        <f t="shared" si="12"/>
        <v>466200</v>
      </c>
      <c r="F68" s="197">
        <v>466200</v>
      </c>
      <c r="G68" s="197">
        <v>211000</v>
      </c>
      <c r="H68" s="197">
        <v>119000</v>
      </c>
      <c r="I68" s="197"/>
      <c r="J68" s="196">
        <f t="shared" si="1"/>
        <v>0</v>
      </c>
      <c r="K68" s="197"/>
      <c r="L68" s="197"/>
      <c r="M68" s="197"/>
      <c r="N68" s="197"/>
      <c r="O68" s="197"/>
      <c r="P68" s="196">
        <f t="shared" si="2"/>
        <v>466200</v>
      </c>
    </row>
    <row r="69" spans="1:16" ht="51" hidden="1">
      <c r="A69" s="198"/>
      <c r="B69" s="198"/>
      <c r="C69" s="199"/>
      <c r="D69" s="217" t="s">
        <v>164</v>
      </c>
      <c r="E69" s="196">
        <f t="shared" si="12"/>
        <v>0</v>
      </c>
      <c r="F69" s="197"/>
      <c r="G69" s="197"/>
      <c r="H69" s="197"/>
      <c r="I69" s="197"/>
      <c r="J69" s="196">
        <f t="shared" si="1"/>
        <v>0</v>
      </c>
      <c r="K69" s="197"/>
      <c r="L69" s="197"/>
      <c r="M69" s="197"/>
      <c r="N69" s="197"/>
      <c r="O69" s="197"/>
      <c r="P69" s="196">
        <f t="shared" si="2"/>
        <v>0</v>
      </c>
    </row>
    <row r="70" spans="1:16" ht="63.75" hidden="1">
      <c r="A70" s="198"/>
      <c r="B70" s="198"/>
      <c r="C70" s="199"/>
      <c r="D70" s="217" t="s">
        <v>189</v>
      </c>
      <c r="E70" s="196">
        <f t="shared" si="12"/>
        <v>0</v>
      </c>
      <c r="F70" s="197"/>
      <c r="G70" s="197"/>
      <c r="H70" s="197"/>
      <c r="I70" s="197"/>
      <c r="J70" s="196">
        <f t="shared" si="1"/>
        <v>0</v>
      </c>
      <c r="K70" s="197"/>
      <c r="L70" s="197"/>
      <c r="M70" s="197"/>
      <c r="N70" s="197"/>
      <c r="O70" s="197"/>
      <c r="P70" s="196">
        <f t="shared" si="2"/>
        <v>0</v>
      </c>
    </row>
    <row r="71" spans="1:16" ht="33.75" customHeight="1">
      <c r="A71" s="198" t="s">
        <v>190</v>
      </c>
      <c r="B71" s="198" t="s">
        <v>191</v>
      </c>
      <c r="C71" s="199" t="s">
        <v>93</v>
      </c>
      <c r="D71" s="200" t="s">
        <v>192</v>
      </c>
      <c r="E71" s="196">
        <f t="shared" si="12"/>
        <v>230000</v>
      </c>
      <c r="F71" s="197">
        <v>230000</v>
      </c>
      <c r="G71" s="197">
        <v>0</v>
      </c>
      <c r="H71" s="197">
        <v>0</v>
      </c>
      <c r="I71" s="197">
        <v>0</v>
      </c>
      <c r="J71" s="196">
        <f t="shared" si="1"/>
        <v>0</v>
      </c>
      <c r="K71" s="197">
        <v>0</v>
      </c>
      <c r="L71" s="197">
        <v>0</v>
      </c>
      <c r="M71" s="197">
        <v>0</v>
      </c>
      <c r="N71" s="197">
        <v>0</v>
      </c>
      <c r="O71" s="197">
        <v>0</v>
      </c>
      <c r="P71" s="196">
        <f t="shared" si="2"/>
        <v>230000</v>
      </c>
    </row>
    <row r="72" spans="1:16" ht="33.75" customHeight="1">
      <c r="A72" s="198" t="s">
        <v>193</v>
      </c>
      <c r="B72" s="198" t="s">
        <v>194</v>
      </c>
      <c r="C72" s="199" t="s">
        <v>93</v>
      </c>
      <c r="D72" s="200" t="s">
        <v>195</v>
      </c>
      <c r="E72" s="196">
        <f t="shared" si="12"/>
        <v>95000</v>
      </c>
      <c r="F72" s="197">
        <v>95000</v>
      </c>
      <c r="G72" s="197">
        <v>0</v>
      </c>
      <c r="H72" s="197">
        <v>0</v>
      </c>
      <c r="I72" s="197">
        <v>0</v>
      </c>
      <c r="J72" s="196">
        <f t="shared" si="1"/>
        <v>0</v>
      </c>
      <c r="K72" s="197">
        <v>0</v>
      </c>
      <c r="L72" s="197">
        <v>0</v>
      </c>
      <c r="M72" s="197">
        <v>0</v>
      </c>
      <c r="N72" s="197">
        <v>0</v>
      </c>
      <c r="O72" s="197">
        <v>0</v>
      </c>
      <c r="P72" s="196">
        <f t="shared" si="2"/>
        <v>95000</v>
      </c>
    </row>
    <row r="73" spans="1:16" ht="42" hidden="1" customHeight="1">
      <c r="A73" s="198" t="s">
        <v>196</v>
      </c>
      <c r="B73" s="208">
        <v>5062</v>
      </c>
      <c r="C73" s="209" t="s">
        <v>93</v>
      </c>
      <c r="D73" s="214" t="s">
        <v>197</v>
      </c>
      <c r="E73" s="196">
        <f t="shared" si="12"/>
        <v>0</v>
      </c>
      <c r="F73" s="197"/>
      <c r="G73" s="197"/>
      <c r="H73" s="197"/>
      <c r="I73" s="197"/>
      <c r="J73" s="196">
        <f t="shared" si="1"/>
        <v>0</v>
      </c>
      <c r="K73" s="197"/>
      <c r="L73" s="197"/>
      <c r="M73" s="197"/>
      <c r="N73" s="197"/>
      <c r="O73" s="197"/>
      <c r="P73" s="196">
        <f t="shared" si="2"/>
        <v>0</v>
      </c>
    </row>
    <row r="74" spans="1:16" ht="45.75" hidden="1" customHeight="1">
      <c r="A74" s="198" t="s">
        <v>198</v>
      </c>
      <c r="B74" s="208">
        <v>9800</v>
      </c>
      <c r="C74" s="213" t="s">
        <v>130</v>
      </c>
      <c r="D74" s="214" t="s">
        <v>131</v>
      </c>
      <c r="E74" s="196">
        <f t="shared" si="12"/>
        <v>0</v>
      </c>
      <c r="F74" s="197"/>
      <c r="G74" s="197"/>
      <c r="H74" s="197"/>
      <c r="I74" s="197"/>
      <c r="J74" s="196">
        <f t="shared" si="1"/>
        <v>0</v>
      </c>
      <c r="K74" s="197"/>
      <c r="L74" s="197"/>
      <c r="M74" s="197"/>
      <c r="N74" s="197"/>
      <c r="O74" s="197"/>
      <c r="P74" s="196">
        <f t="shared" si="2"/>
        <v>0</v>
      </c>
    </row>
    <row r="75" spans="1:16" ht="33" customHeight="1">
      <c r="A75" s="193" t="s">
        <v>199</v>
      </c>
      <c r="B75" s="192"/>
      <c r="C75" s="194"/>
      <c r="D75" s="195" t="s">
        <v>200</v>
      </c>
      <c r="E75" s="196">
        <f>E76</f>
        <v>2989000</v>
      </c>
      <c r="F75" s="197">
        <f t="shared" ref="F75:O75" si="18">F76</f>
        <v>2989000</v>
      </c>
      <c r="G75" s="197">
        <f t="shared" si="18"/>
        <v>0</v>
      </c>
      <c r="H75" s="197">
        <f t="shared" si="18"/>
        <v>0</v>
      </c>
      <c r="I75" s="197">
        <f t="shared" si="18"/>
        <v>0</v>
      </c>
      <c r="J75" s="196">
        <f t="shared" si="1"/>
        <v>0</v>
      </c>
      <c r="K75" s="197">
        <f t="shared" si="18"/>
        <v>0</v>
      </c>
      <c r="L75" s="197">
        <f t="shared" si="18"/>
        <v>0</v>
      </c>
      <c r="M75" s="197">
        <f t="shared" si="18"/>
        <v>0</v>
      </c>
      <c r="N75" s="197">
        <f t="shared" si="18"/>
        <v>0</v>
      </c>
      <c r="O75" s="197">
        <f t="shared" si="18"/>
        <v>0</v>
      </c>
      <c r="P75" s="196">
        <f t="shared" si="2"/>
        <v>2989000</v>
      </c>
    </row>
    <row r="76" spans="1:16" ht="33" customHeight="1">
      <c r="A76" s="193" t="s">
        <v>201</v>
      </c>
      <c r="B76" s="192"/>
      <c r="C76" s="194"/>
      <c r="D76" s="195" t="s">
        <v>202</v>
      </c>
      <c r="E76" s="196">
        <f>E78+E83+E87+E89+E93</f>
        <v>2989000</v>
      </c>
      <c r="F76" s="197">
        <f>F78+F83+F87+F89+F93+F90</f>
        <v>2989000</v>
      </c>
      <c r="G76" s="197">
        <f t="shared" ref="G76:I76" si="19">G78+G83+G87+G89+G93+G90</f>
        <v>0</v>
      </c>
      <c r="H76" s="197">
        <f t="shared" si="19"/>
        <v>0</v>
      </c>
      <c r="I76" s="197">
        <f t="shared" si="19"/>
        <v>0</v>
      </c>
      <c r="J76" s="196">
        <f t="shared" si="1"/>
        <v>0</v>
      </c>
      <c r="K76" s="197">
        <f t="shared" ref="K76:O76" si="20">K78+K83+K87+K89+K93+K90</f>
        <v>0</v>
      </c>
      <c r="L76" s="197">
        <f t="shared" si="20"/>
        <v>0</v>
      </c>
      <c r="M76" s="197">
        <f t="shared" si="20"/>
        <v>0</v>
      </c>
      <c r="N76" s="197">
        <f t="shared" si="20"/>
        <v>0</v>
      </c>
      <c r="O76" s="197">
        <f t="shared" si="20"/>
        <v>0</v>
      </c>
      <c r="P76" s="196">
        <f t="shared" si="2"/>
        <v>2989000</v>
      </c>
    </row>
    <row r="77" spans="1:16" ht="25.5" hidden="1" customHeight="1">
      <c r="A77" s="198"/>
      <c r="B77" s="198"/>
      <c r="C77" s="201"/>
      <c r="D77" s="216"/>
      <c r="E77" s="196"/>
      <c r="F77" s="197"/>
      <c r="G77" s="197">
        <v>0</v>
      </c>
      <c r="H77" s="197"/>
      <c r="I77" s="197">
        <v>0</v>
      </c>
      <c r="J77" s="196">
        <f t="shared" si="1"/>
        <v>0</v>
      </c>
      <c r="K77" s="197">
        <v>0</v>
      </c>
      <c r="L77" s="197">
        <v>0</v>
      </c>
      <c r="M77" s="197">
        <v>0</v>
      </c>
      <c r="N77" s="197">
        <v>0</v>
      </c>
      <c r="O77" s="197">
        <v>0</v>
      </c>
      <c r="P77" s="196">
        <f t="shared" si="2"/>
        <v>0</v>
      </c>
    </row>
    <row r="78" spans="1:16" ht="45" customHeight="1">
      <c r="A78" s="198" t="s">
        <v>203</v>
      </c>
      <c r="B78" s="198" t="s">
        <v>204</v>
      </c>
      <c r="C78" s="199" t="s">
        <v>205</v>
      </c>
      <c r="D78" s="200" t="s">
        <v>206</v>
      </c>
      <c r="E78" s="196">
        <f t="shared" ref="E78:E93" si="21">F78+I78</f>
        <v>2568000</v>
      </c>
      <c r="F78" s="197">
        <f>SUM(F80:F82)</f>
        <v>2568000</v>
      </c>
      <c r="G78" s="197">
        <f t="shared" ref="G78:O78" si="22">SUM(G80:G82)</f>
        <v>0</v>
      </c>
      <c r="H78" s="197">
        <f t="shared" si="22"/>
        <v>0</v>
      </c>
      <c r="I78" s="197">
        <f t="shared" si="22"/>
        <v>0</v>
      </c>
      <c r="J78" s="196">
        <f t="shared" si="1"/>
        <v>0</v>
      </c>
      <c r="K78" s="197">
        <f t="shared" si="22"/>
        <v>0</v>
      </c>
      <c r="L78" s="197">
        <f t="shared" si="22"/>
        <v>0</v>
      </c>
      <c r="M78" s="197">
        <f t="shared" si="22"/>
        <v>0</v>
      </c>
      <c r="N78" s="197">
        <f t="shared" si="22"/>
        <v>0</v>
      </c>
      <c r="O78" s="197">
        <f t="shared" si="22"/>
        <v>0</v>
      </c>
      <c r="P78" s="196">
        <f t="shared" si="2"/>
        <v>2568000</v>
      </c>
    </row>
    <row r="79" spans="1:16" ht="18" customHeight="1">
      <c r="A79" s="198"/>
      <c r="B79" s="198"/>
      <c r="C79" s="199"/>
      <c r="D79" s="216" t="s">
        <v>152</v>
      </c>
      <c r="E79" s="196"/>
      <c r="F79" s="197"/>
      <c r="G79" s="197"/>
      <c r="H79" s="197"/>
      <c r="I79" s="197"/>
      <c r="J79" s="196"/>
      <c r="K79" s="197"/>
      <c r="L79" s="197"/>
      <c r="M79" s="197"/>
      <c r="N79" s="197"/>
      <c r="O79" s="197"/>
      <c r="P79" s="196"/>
    </row>
    <row r="80" spans="1:16" ht="24.75" customHeight="1">
      <c r="A80" s="198"/>
      <c r="B80" s="198"/>
      <c r="C80" s="201"/>
      <c r="D80" s="217" t="s">
        <v>182</v>
      </c>
      <c r="E80" s="196">
        <f t="shared" si="21"/>
        <v>2568000</v>
      </c>
      <c r="F80" s="197">
        <v>2568000</v>
      </c>
      <c r="G80" s="197">
        <v>0</v>
      </c>
      <c r="H80" s="197">
        <v>0</v>
      </c>
      <c r="I80" s="197">
        <v>0</v>
      </c>
      <c r="J80" s="196">
        <f t="shared" si="1"/>
        <v>0</v>
      </c>
      <c r="K80" s="197">
        <v>0</v>
      </c>
      <c r="L80" s="197">
        <v>0</v>
      </c>
      <c r="M80" s="197">
        <v>0</v>
      </c>
      <c r="N80" s="197">
        <v>0</v>
      </c>
      <c r="O80" s="197">
        <v>0</v>
      </c>
      <c r="P80" s="196">
        <f t="shared" si="2"/>
        <v>2568000</v>
      </c>
    </row>
    <row r="81" spans="1:16" ht="30" hidden="1" customHeight="1">
      <c r="A81" s="198"/>
      <c r="B81" s="198"/>
      <c r="C81" s="201"/>
      <c r="D81" s="217" t="s">
        <v>207</v>
      </c>
      <c r="E81" s="196">
        <f t="shared" si="21"/>
        <v>0</v>
      </c>
      <c r="F81" s="197"/>
      <c r="G81" s="197"/>
      <c r="H81" s="197"/>
      <c r="I81" s="197"/>
      <c r="J81" s="196">
        <f t="shared" si="1"/>
        <v>0</v>
      </c>
      <c r="K81" s="197"/>
      <c r="L81" s="197"/>
      <c r="M81" s="197"/>
      <c r="N81" s="197"/>
      <c r="O81" s="197"/>
      <c r="P81" s="196">
        <f t="shared" si="2"/>
        <v>0</v>
      </c>
    </row>
    <row r="82" spans="1:16" ht="20.25" hidden="1" customHeight="1">
      <c r="A82" s="198"/>
      <c r="B82" s="198"/>
      <c r="C82" s="201"/>
      <c r="D82" s="217" t="s">
        <v>208</v>
      </c>
      <c r="E82" s="196"/>
      <c r="F82" s="197"/>
      <c r="G82" s="197"/>
      <c r="H82" s="197"/>
      <c r="I82" s="197"/>
      <c r="J82" s="196">
        <f t="shared" si="1"/>
        <v>0</v>
      </c>
      <c r="K82" s="197"/>
      <c r="L82" s="197"/>
      <c r="M82" s="197"/>
      <c r="N82" s="197"/>
      <c r="O82" s="197"/>
      <c r="P82" s="196">
        <f t="shared" si="2"/>
        <v>0</v>
      </c>
    </row>
    <row r="83" spans="1:16" ht="32.25" customHeight="1">
      <c r="A83" s="198" t="s">
        <v>209</v>
      </c>
      <c r="B83" s="198" t="s">
        <v>210</v>
      </c>
      <c r="C83" s="199" t="s">
        <v>211</v>
      </c>
      <c r="D83" s="200" t="s">
        <v>212</v>
      </c>
      <c r="E83" s="196">
        <f t="shared" si="21"/>
        <v>421000</v>
      </c>
      <c r="F83" s="197">
        <f>SUM(F84:F86)</f>
        <v>421000</v>
      </c>
      <c r="G83" s="197">
        <v>0</v>
      </c>
      <c r="H83" s="197">
        <v>0</v>
      </c>
      <c r="I83" s="197">
        <v>0</v>
      </c>
      <c r="J83" s="196">
        <f t="shared" si="1"/>
        <v>0</v>
      </c>
      <c r="K83" s="197">
        <v>0</v>
      </c>
      <c r="L83" s="197">
        <v>0</v>
      </c>
      <c r="M83" s="197">
        <v>0</v>
      </c>
      <c r="N83" s="197">
        <v>0</v>
      </c>
      <c r="O83" s="197">
        <v>0</v>
      </c>
      <c r="P83" s="196">
        <f t="shared" si="2"/>
        <v>421000</v>
      </c>
    </row>
    <row r="84" spans="1:16" ht="82.5" customHeight="1">
      <c r="A84" s="198"/>
      <c r="B84" s="198"/>
      <c r="C84" s="199"/>
      <c r="D84" s="217" t="s">
        <v>213</v>
      </c>
      <c r="E84" s="196">
        <f t="shared" si="21"/>
        <v>421000</v>
      </c>
      <c r="F84" s="197">
        <v>421000</v>
      </c>
      <c r="G84" s="197"/>
      <c r="H84" s="197"/>
      <c r="I84" s="197"/>
      <c r="J84" s="196">
        <f t="shared" si="1"/>
        <v>0</v>
      </c>
      <c r="K84" s="197"/>
      <c r="L84" s="197"/>
      <c r="M84" s="197"/>
      <c r="N84" s="197"/>
      <c r="O84" s="197"/>
      <c r="P84" s="196">
        <f t="shared" si="2"/>
        <v>421000</v>
      </c>
    </row>
    <row r="85" spans="1:16" ht="78" hidden="1" customHeight="1">
      <c r="A85" s="198"/>
      <c r="B85" s="198"/>
      <c r="C85" s="199"/>
      <c r="D85" s="217" t="s">
        <v>214</v>
      </c>
      <c r="E85" s="196">
        <f t="shared" si="21"/>
        <v>0</v>
      </c>
      <c r="F85" s="197"/>
      <c r="G85" s="197"/>
      <c r="H85" s="197"/>
      <c r="I85" s="197"/>
      <c r="J85" s="196"/>
      <c r="K85" s="197"/>
      <c r="L85" s="197"/>
      <c r="M85" s="197"/>
      <c r="N85" s="197"/>
      <c r="O85" s="197"/>
      <c r="P85" s="196">
        <f t="shared" si="2"/>
        <v>0</v>
      </c>
    </row>
    <row r="86" spans="1:16" ht="27.75" hidden="1" customHeight="1">
      <c r="A86" s="198"/>
      <c r="B86" s="198"/>
      <c r="C86" s="199"/>
      <c r="D86" s="217" t="s">
        <v>215</v>
      </c>
      <c r="E86" s="196">
        <f t="shared" si="21"/>
        <v>0</v>
      </c>
      <c r="F86" s="197"/>
      <c r="G86" s="197"/>
      <c r="H86" s="197"/>
      <c r="I86" s="197"/>
      <c r="J86" s="196"/>
      <c r="K86" s="197"/>
      <c r="L86" s="197"/>
      <c r="M86" s="197"/>
      <c r="N86" s="197"/>
      <c r="O86" s="197"/>
      <c r="P86" s="196">
        <f t="shared" si="2"/>
        <v>0</v>
      </c>
    </row>
    <row r="87" spans="1:16" ht="32.25" hidden="1" customHeight="1">
      <c r="A87" s="198" t="s">
        <v>216</v>
      </c>
      <c r="B87" s="198" t="s">
        <v>217</v>
      </c>
      <c r="C87" s="199" t="s">
        <v>211</v>
      </c>
      <c r="D87" s="200" t="s">
        <v>218</v>
      </c>
      <c r="E87" s="196">
        <f t="shared" si="21"/>
        <v>0</v>
      </c>
      <c r="F87" s="197">
        <f>F88</f>
        <v>0</v>
      </c>
      <c r="G87" s="197">
        <v>0</v>
      </c>
      <c r="H87" s="197">
        <v>0</v>
      </c>
      <c r="I87" s="197">
        <v>0</v>
      </c>
      <c r="J87" s="196">
        <f t="shared" si="1"/>
        <v>0</v>
      </c>
      <c r="K87" s="197">
        <v>0</v>
      </c>
      <c r="L87" s="197">
        <v>0</v>
      </c>
      <c r="M87" s="197">
        <v>0</v>
      </c>
      <c r="N87" s="197">
        <v>0</v>
      </c>
      <c r="O87" s="197">
        <v>0</v>
      </c>
      <c r="P87" s="196">
        <f t="shared" si="2"/>
        <v>0</v>
      </c>
    </row>
    <row r="88" spans="1:16" ht="67.5" hidden="1" customHeight="1">
      <c r="A88" s="198"/>
      <c r="B88" s="198"/>
      <c r="C88" s="199"/>
      <c r="D88" s="217" t="s">
        <v>219</v>
      </c>
      <c r="E88" s="196">
        <f t="shared" si="21"/>
        <v>0</v>
      </c>
      <c r="F88" s="197"/>
      <c r="G88" s="197"/>
      <c r="H88" s="197"/>
      <c r="I88" s="197"/>
      <c r="J88" s="196">
        <f t="shared" si="1"/>
        <v>0</v>
      </c>
      <c r="K88" s="197"/>
      <c r="L88" s="197"/>
      <c r="M88" s="197"/>
      <c r="N88" s="197"/>
      <c r="O88" s="197"/>
      <c r="P88" s="196">
        <f t="shared" si="2"/>
        <v>0</v>
      </c>
    </row>
    <row r="89" spans="1:16" ht="30" hidden="1" customHeight="1">
      <c r="A89" s="198" t="s">
        <v>220</v>
      </c>
      <c r="B89" s="208">
        <v>2152</v>
      </c>
      <c r="C89" s="213" t="s">
        <v>211</v>
      </c>
      <c r="D89" s="220" t="s">
        <v>221</v>
      </c>
      <c r="E89" s="196">
        <f t="shared" si="21"/>
        <v>0</v>
      </c>
      <c r="F89" s="197"/>
      <c r="G89" s="197"/>
      <c r="H89" s="197"/>
      <c r="I89" s="197"/>
      <c r="J89" s="196">
        <f t="shared" si="1"/>
        <v>0</v>
      </c>
      <c r="K89" s="197"/>
      <c r="L89" s="197"/>
      <c r="M89" s="197"/>
      <c r="N89" s="197"/>
      <c r="O89" s="197"/>
      <c r="P89" s="196">
        <f t="shared" si="2"/>
        <v>0</v>
      </c>
    </row>
    <row r="90" spans="1:16" ht="57" hidden="1" customHeight="1">
      <c r="A90" s="198" t="s">
        <v>222</v>
      </c>
      <c r="B90" s="209" t="s">
        <v>223</v>
      </c>
      <c r="C90" s="213" t="s">
        <v>96</v>
      </c>
      <c r="D90" s="203" t="s">
        <v>224</v>
      </c>
      <c r="E90" s="196">
        <f>SUM(E91:E92)</f>
        <v>0</v>
      </c>
      <c r="F90" s="196">
        <f>SUM(F91:F92)</f>
        <v>0</v>
      </c>
      <c r="G90" s="196">
        <f t="shared" ref="G90:I90" si="23">SUM(G91:G92)</f>
        <v>0</v>
      </c>
      <c r="H90" s="196">
        <f t="shared" si="23"/>
        <v>0</v>
      </c>
      <c r="I90" s="196">
        <f t="shared" si="23"/>
        <v>0</v>
      </c>
      <c r="J90" s="196">
        <f t="shared" si="1"/>
        <v>0</v>
      </c>
      <c r="K90" s="196">
        <f t="shared" ref="K90:O90" si="24">SUM(K91:K92)</f>
        <v>0</v>
      </c>
      <c r="L90" s="196">
        <f t="shared" si="24"/>
        <v>0</v>
      </c>
      <c r="M90" s="196">
        <f t="shared" si="24"/>
        <v>0</v>
      </c>
      <c r="N90" s="196">
        <f t="shared" si="24"/>
        <v>0</v>
      </c>
      <c r="O90" s="196">
        <f t="shared" si="24"/>
        <v>0</v>
      </c>
      <c r="P90" s="196">
        <f t="shared" si="2"/>
        <v>0</v>
      </c>
    </row>
    <row r="91" spans="1:16" ht="84.75" hidden="1" customHeight="1">
      <c r="A91" s="198"/>
      <c r="B91" s="209"/>
      <c r="C91" s="213"/>
      <c r="D91" s="217" t="s">
        <v>225</v>
      </c>
      <c r="E91" s="196"/>
      <c r="F91" s="197"/>
      <c r="G91" s="197"/>
      <c r="H91" s="197"/>
      <c r="I91" s="197"/>
      <c r="J91" s="196">
        <f t="shared" si="1"/>
        <v>0</v>
      </c>
      <c r="K91" s="197"/>
      <c r="L91" s="197"/>
      <c r="M91" s="197"/>
      <c r="N91" s="197"/>
      <c r="O91" s="197"/>
      <c r="P91" s="196">
        <f t="shared" si="2"/>
        <v>0</v>
      </c>
    </row>
    <row r="92" spans="1:16" ht="39.75" hidden="1" customHeight="1">
      <c r="A92" s="198"/>
      <c r="B92" s="209"/>
      <c r="C92" s="213"/>
      <c r="D92" s="217" t="s">
        <v>226</v>
      </c>
      <c r="E92" s="196"/>
      <c r="F92" s="197"/>
      <c r="G92" s="197"/>
      <c r="H92" s="197"/>
      <c r="I92" s="197"/>
      <c r="J92" s="196">
        <f t="shared" si="1"/>
        <v>0</v>
      </c>
      <c r="K92" s="197"/>
      <c r="L92" s="197"/>
      <c r="M92" s="197"/>
      <c r="N92" s="197"/>
      <c r="O92" s="197"/>
      <c r="P92" s="196">
        <f t="shared" si="2"/>
        <v>0</v>
      </c>
    </row>
    <row r="93" spans="1:16" ht="52.5" hidden="1" customHeight="1">
      <c r="A93" s="198" t="s">
        <v>227</v>
      </c>
      <c r="B93" s="208">
        <v>9800</v>
      </c>
      <c r="C93" s="213" t="s">
        <v>130</v>
      </c>
      <c r="D93" s="214" t="s">
        <v>131</v>
      </c>
      <c r="E93" s="196">
        <f t="shared" si="21"/>
        <v>0</v>
      </c>
      <c r="F93" s="197"/>
      <c r="G93" s="197"/>
      <c r="H93" s="197"/>
      <c r="I93" s="197"/>
      <c r="J93" s="196">
        <f t="shared" si="1"/>
        <v>0</v>
      </c>
      <c r="K93" s="197"/>
      <c r="L93" s="197"/>
      <c r="M93" s="197"/>
      <c r="N93" s="197"/>
      <c r="O93" s="197"/>
      <c r="P93" s="196">
        <f t="shared" si="2"/>
        <v>0</v>
      </c>
    </row>
    <row r="94" spans="1:16" ht="38.25" customHeight="1">
      <c r="A94" s="193" t="s">
        <v>228</v>
      </c>
      <c r="B94" s="192"/>
      <c r="C94" s="194"/>
      <c r="D94" s="195" t="s">
        <v>229</v>
      </c>
      <c r="E94" s="196">
        <f>E95</f>
        <v>270800</v>
      </c>
      <c r="F94" s="197">
        <f t="shared" ref="F94:O94" si="25">F95</f>
        <v>270800</v>
      </c>
      <c r="G94" s="197">
        <f t="shared" si="25"/>
        <v>0</v>
      </c>
      <c r="H94" s="197">
        <f t="shared" si="25"/>
        <v>0</v>
      </c>
      <c r="I94" s="197">
        <f t="shared" si="25"/>
        <v>0</v>
      </c>
      <c r="J94" s="196">
        <f t="shared" si="1"/>
        <v>0</v>
      </c>
      <c r="K94" s="197">
        <f t="shared" si="25"/>
        <v>0</v>
      </c>
      <c r="L94" s="197">
        <f t="shared" si="25"/>
        <v>0</v>
      </c>
      <c r="M94" s="197">
        <f t="shared" si="25"/>
        <v>0</v>
      </c>
      <c r="N94" s="197">
        <f t="shared" si="25"/>
        <v>0</v>
      </c>
      <c r="O94" s="197">
        <f t="shared" si="25"/>
        <v>0</v>
      </c>
      <c r="P94" s="196">
        <f t="shared" si="2"/>
        <v>270800</v>
      </c>
    </row>
    <row r="95" spans="1:16" ht="36" customHeight="1">
      <c r="A95" s="193" t="s">
        <v>230</v>
      </c>
      <c r="B95" s="192"/>
      <c r="C95" s="194"/>
      <c r="D95" s="195" t="s">
        <v>231</v>
      </c>
      <c r="E95" s="196">
        <f>E99+E100+E101+E103+E107+E111+E96+E105+E108</f>
        <v>270800</v>
      </c>
      <c r="F95" s="196">
        <f>F99+F100+F101+F103+F107+F111+F96+F105+F108</f>
        <v>270800</v>
      </c>
      <c r="G95" s="196">
        <f t="shared" ref="G95:I95" si="26">G99+G100+G101+G103+G107+G111+G96+G105+G108</f>
        <v>0</v>
      </c>
      <c r="H95" s="196">
        <f t="shared" si="26"/>
        <v>0</v>
      </c>
      <c r="I95" s="196">
        <f t="shared" si="26"/>
        <v>0</v>
      </c>
      <c r="J95" s="196">
        <f t="shared" si="1"/>
        <v>0</v>
      </c>
      <c r="K95" s="196">
        <f t="shared" ref="K95:O95" si="27">K99+K100+K101+K103+K107+K111+K96+K105+K108</f>
        <v>0</v>
      </c>
      <c r="L95" s="196">
        <f t="shared" si="27"/>
        <v>0</v>
      </c>
      <c r="M95" s="196">
        <f t="shared" si="27"/>
        <v>0</v>
      </c>
      <c r="N95" s="196">
        <f t="shared" si="27"/>
        <v>0</v>
      </c>
      <c r="O95" s="196">
        <f t="shared" si="27"/>
        <v>0</v>
      </c>
      <c r="P95" s="196">
        <f t="shared" si="2"/>
        <v>270800</v>
      </c>
    </row>
    <row r="96" spans="1:16" ht="36.75" hidden="1" customHeight="1">
      <c r="A96" s="198" t="s">
        <v>232</v>
      </c>
      <c r="B96" s="198" t="s">
        <v>233</v>
      </c>
      <c r="C96" s="199" t="s">
        <v>234</v>
      </c>
      <c r="D96" s="203" t="s">
        <v>235</v>
      </c>
      <c r="E96" s="196">
        <f t="shared" ref="E96:E115" si="28">F96+I96</f>
        <v>0</v>
      </c>
      <c r="F96" s="197"/>
      <c r="G96" s="197"/>
      <c r="H96" s="197"/>
      <c r="I96" s="197"/>
      <c r="J96" s="196"/>
      <c r="K96" s="197"/>
      <c r="L96" s="197"/>
      <c r="M96" s="197"/>
      <c r="N96" s="197"/>
      <c r="O96" s="197"/>
      <c r="P96" s="196">
        <f t="shared" si="2"/>
        <v>0</v>
      </c>
    </row>
    <row r="97" spans="1:16" ht="21" hidden="1" customHeight="1">
      <c r="A97" s="198"/>
      <c r="B97" s="198"/>
      <c r="C97" s="199"/>
      <c r="D97" s="217" t="s">
        <v>236</v>
      </c>
      <c r="E97" s="196">
        <f t="shared" si="28"/>
        <v>240000</v>
      </c>
      <c r="F97" s="197">
        <f>F101</f>
        <v>240000</v>
      </c>
      <c r="G97" s="197"/>
      <c r="H97" s="197"/>
      <c r="I97" s="197"/>
      <c r="J97" s="196">
        <f t="shared" ref="J97:J143" si="29">L97+O97</f>
        <v>0</v>
      </c>
      <c r="K97" s="197"/>
      <c r="L97" s="197"/>
      <c r="M97" s="197"/>
      <c r="N97" s="197"/>
      <c r="O97" s="197"/>
      <c r="P97" s="196">
        <f t="shared" ref="P97:P144" si="30">E97+J97</f>
        <v>240000</v>
      </c>
    </row>
    <row r="98" spans="1:16" ht="21" hidden="1" customHeight="1">
      <c r="A98" s="198"/>
      <c r="B98" s="198"/>
      <c r="C98" s="199"/>
      <c r="D98" s="217" t="s">
        <v>237</v>
      </c>
      <c r="E98" s="196">
        <f t="shared" si="28"/>
        <v>0</v>
      </c>
      <c r="F98" s="197"/>
      <c r="G98" s="197"/>
      <c r="H98" s="197"/>
      <c r="I98" s="197"/>
      <c r="J98" s="196">
        <f t="shared" si="29"/>
        <v>0</v>
      </c>
      <c r="K98" s="197"/>
      <c r="L98" s="197"/>
      <c r="M98" s="197"/>
      <c r="N98" s="197"/>
      <c r="O98" s="197"/>
      <c r="P98" s="196">
        <f t="shared" si="30"/>
        <v>0</v>
      </c>
    </row>
    <row r="99" spans="1:16" ht="21" hidden="1" customHeight="1">
      <c r="A99" s="198" t="s">
        <v>238</v>
      </c>
      <c r="B99" s="213" t="s">
        <v>239</v>
      </c>
      <c r="C99" s="213" t="s">
        <v>142</v>
      </c>
      <c r="D99" s="203" t="s">
        <v>240</v>
      </c>
      <c r="E99" s="196">
        <f t="shared" si="28"/>
        <v>0</v>
      </c>
      <c r="F99" s="197"/>
      <c r="G99" s="197"/>
      <c r="H99" s="197"/>
      <c r="I99" s="197"/>
      <c r="J99" s="196">
        <f t="shared" si="29"/>
        <v>0</v>
      </c>
      <c r="K99" s="197"/>
      <c r="L99" s="197"/>
      <c r="M99" s="197"/>
      <c r="N99" s="197"/>
      <c r="O99" s="197"/>
      <c r="P99" s="196">
        <f t="shared" si="30"/>
        <v>0</v>
      </c>
    </row>
    <row r="100" spans="1:16" ht="62.25" hidden="1" customHeight="1">
      <c r="A100" s="198" t="s">
        <v>241</v>
      </c>
      <c r="B100" s="213" t="s">
        <v>242</v>
      </c>
      <c r="C100" s="213" t="s">
        <v>142</v>
      </c>
      <c r="D100" s="221" t="s">
        <v>243</v>
      </c>
      <c r="E100" s="196">
        <f t="shared" si="28"/>
        <v>0</v>
      </c>
      <c r="F100" s="197"/>
      <c r="G100" s="197"/>
      <c r="H100" s="197"/>
      <c r="I100" s="197"/>
      <c r="J100" s="196">
        <f t="shared" si="29"/>
        <v>0</v>
      </c>
      <c r="K100" s="197"/>
      <c r="L100" s="197"/>
      <c r="M100" s="197"/>
      <c r="N100" s="197"/>
      <c r="O100" s="197"/>
      <c r="P100" s="196">
        <f t="shared" si="30"/>
        <v>0</v>
      </c>
    </row>
    <row r="101" spans="1:16" ht="76.5">
      <c r="A101" s="198" t="s">
        <v>244</v>
      </c>
      <c r="B101" s="198" t="s">
        <v>245</v>
      </c>
      <c r="C101" s="199" t="s">
        <v>149</v>
      </c>
      <c r="D101" s="200" t="s">
        <v>246</v>
      </c>
      <c r="E101" s="196">
        <f t="shared" si="28"/>
        <v>240000</v>
      </c>
      <c r="F101" s="197">
        <v>240000</v>
      </c>
      <c r="G101" s="197">
        <v>0</v>
      </c>
      <c r="H101" s="197">
        <v>0</v>
      </c>
      <c r="I101" s="197">
        <v>0</v>
      </c>
      <c r="J101" s="196">
        <f t="shared" si="29"/>
        <v>0</v>
      </c>
      <c r="K101" s="197">
        <v>0</v>
      </c>
      <c r="L101" s="197">
        <v>0</v>
      </c>
      <c r="M101" s="197">
        <v>0</v>
      </c>
      <c r="N101" s="197">
        <v>0</v>
      </c>
      <c r="O101" s="197">
        <v>0</v>
      </c>
      <c r="P101" s="196">
        <f t="shared" si="30"/>
        <v>240000</v>
      </c>
    </row>
    <row r="102" spans="1:16" ht="21" hidden="1" customHeight="1">
      <c r="A102" s="193"/>
      <c r="B102" s="193"/>
      <c r="C102" s="194"/>
      <c r="D102" s="217"/>
      <c r="E102" s="196">
        <f t="shared" si="28"/>
        <v>0</v>
      </c>
      <c r="F102" s="197"/>
      <c r="G102" s="197">
        <v>0</v>
      </c>
      <c r="H102" s="197">
        <v>0</v>
      </c>
      <c r="I102" s="197">
        <v>0</v>
      </c>
      <c r="J102" s="196">
        <f t="shared" si="29"/>
        <v>0</v>
      </c>
      <c r="K102" s="197">
        <v>0</v>
      </c>
      <c r="L102" s="197">
        <v>0</v>
      </c>
      <c r="M102" s="197">
        <v>0</v>
      </c>
      <c r="N102" s="197">
        <v>0</v>
      </c>
      <c r="O102" s="197">
        <v>0</v>
      </c>
      <c r="P102" s="196">
        <f t="shared" si="30"/>
        <v>0</v>
      </c>
    </row>
    <row r="103" spans="1:16" ht="57.75" customHeight="1">
      <c r="A103" s="198" t="s">
        <v>247</v>
      </c>
      <c r="B103" s="198" t="s">
        <v>248</v>
      </c>
      <c r="C103" s="199" t="s">
        <v>149</v>
      </c>
      <c r="D103" s="200" t="s">
        <v>249</v>
      </c>
      <c r="E103" s="196">
        <f t="shared" si="28"/>
        <v>30800</v>
      </c>
      <c r="F103" s="197">
        <f>F104</f>
        <v>30800</v>
      </c>
      <c r="G103" s="197">
        <v>0</v>
      </c>
      <c r="H103" s="197">
        <v>0</v>
      </c>
      <c r="I103" s="197">
        <v>0</v>
      </c>
      <c r="J103" s="196">
        <f t="shared" si="29"/>
        <v>0</v>
      </c>
      <c r="K103" s="197">
        <v>0</v>
      </c>
      <c r="L103" s="197">
        <v>0</v>
      </c>
      <c r="M103" s="197">
        <v>0</v>
      </c>
      <c r="N103" s="197">
        <v>0</v>
      </c>
      <c r="O103" s="197">
        <v>0</v>
      </c>
      <c r="P103" s="196">
        <f t="shared" si="30"/>
        <v>30800</v>
      </c>
    </row>
    <row r="104" spans="1:16" ht="33" customHeight="1">
      <c r="A104" s="193"/>
      <c r="B104" s="192"/>
      <c r="C104" s="194"/>
      <c r="D104" s="217" t="s">
        <v>250</v>
      </c>
      <c r="E104" s="196">
        <f t="shared" si="28"/>
        <v>30800</v>
      </c>
      <c r="F104" s="197">
        <v>30800</v>
      </c>
      <c r="G104" s="197">
        <v>0</v>
      </c>
      <c r="H104" s="197">
        <v>0</v>
      </c>
      <c r="I104" s="197">
        <v>0</v>
      </c>
      <c r="J104" s="196">
        <f t="shared" si="29"/>
        <v>0</v>
      </c>
      <c r="K104" s="197">
        <v>0</v>
      </c>
      <c r="L104" s="197">
        <v>0</v>
      </c>
      <c r="M104" s="197">
        <v>0</v>
      </c>
      <c r="N104" s="197">
        <v>0</v>
      </c>
      <c r="O104" s="197">
        <v>0</v>
      </c>
      <c r="P104" s="196">
        <f t="shared" si="30"/>
        <v>30800</v>
      </c>
    </row>
    <row r="105" spans="1:16" ht="57.75" hidden="1" customHeight="1">
      <c r="A105" s="198" t="s">
        <v>251</v>
      </c>
      <c r="B105" s="198" t="s">
        <v>252</v>
      </c>
      <c r="C105" s="222">
        <v>1060</v>
      </c>
      <c r="D105" s="200" t="s">
        <v>253</v>
      </c>
      <c r="E105" s="196">
        <f t="shared" si="28"/>
        <v>0</v>
      </c>
      <c r="F105" s="197"/>
      <c r="G105" s="197"/>
      <c r="H105" s="197"/>
      <c r="I105" s="197"/>
      <c r="J105" s="196">
        <f t="shared" si="29"/>
        <v>0</v>
      </c>
      <c r="K105" s="197"/>
      <c r="L105" s="197"/>
      <c r="M105" s="197"/>
      <c r="N105" s="197"/>
      <c r="O105" s="197"/>
      <c r="P105" s="196">
        <f t="shared" si="30"/>
        <v>0</v>
      </c>
    </row>
    <row r="106" spans="1:16" ht="57.75" hidden="1" customHeight="1">
      <c r="A106" s="193"/>
      <c r="B106" s="192"/>
      <c r="C106" s="194"/>
      <c r="D106" s="223" t="s">
        <v>254</v>
      </c>
      <c r="E106" s="196"/>
      <c r="F106" s="197"/>
      <c r="G106" s="197"/>
      <c r="H106" s="197"/>
      <c r="I106" s="197"/>
      <c r="J106" s="196">
        <f t="shared" si="29"/>
        <v>0</v>
      </c>
      <c r="K106" s="197"/>
      <c r="L106" s="197"/>
      <c r="M106" s="197"/>
      <c r="N106" s="197"/>
      <c r="O106" s="197"/>
      <c r="P106" s="196">
        <f t="shared" si="30"/>
        <v>0</v>
      </c>
    </row>
    <row r="107" spans="1:16" ht="57.75" hidden="1" customHeight="1">
      <c r="A107" s="198" t="s">
        <v>255</v>
      </c>
      <c r="B107" s="198" t="s">
        <v>256</v>
      </c>
      <c r="C107" s="199" t="s">
        <v>168</v>
      </c>
      <c r="D107" s="203" t="s">
        <v>257</v>
      </c>
      <c r="E107" s="196">
        <f t="shared" si="28"/>
        <v>0</v>
      </c>
      <c r="F107" s="197"/>
      <c r="G107" s="197"/>
      <c r="H107" s="197"/>
      <c r="I107" s="197"/>
      <c r="J107" s="196">
        <f t="shared" si="29"/>
        <v>0</v>
      </c>
      <c r="K107" s="197"/>
      <c r="L107" s="197"/>
      <c r="M107" s="197"/>
      <c r="N107" s="197"/>
      <c r="O107" s="197"/>
      <c r="P107" s="196">
        <f t="shared" si="30"/>
        <v>0</v>
      </c>
    </row>
    <row r="108" spans="1:16" ht="57.75" hidden="1" customHeight="1">
      <c r="A108" s="198"/>
      <c r="B108" s="198"/>
      <c r="C108" s="199"/>
      <c r="D108" s="223" t="s">
        <v>258</v>
      </c>
      <c r="E108" s="196">
        <f>E110</f>
        <v>0</v>
      </c>
      <c r="F108" s="196">
        <f t="shared" ref="F108:O108" si="31">F110</f>
        <v>0</v>
      </c>
      <c r="G108" s="196">
        <f t="shared" si="31"/>
        <v>0</v>
      </c>
      <c r="H108" s="196">
        <f t="shared" si="31"/>
        <v>0</v>
      </c>
      <c r="I108" s="196">
        <f t="shared" si="31"/>
        <v>0</v>
      </c>
      <c r="J108" s="196">
        <f t="shared" si="29"/>
        <v>0</v>
      </c>
      <c r="K108" s="196">
        <f t="shared" si="31"/>
        <v>0</v>
      </c>
      <c r="L108" s="196">
        <f t="shared" si="31"/>
        <v>0</v>
      </c>
      <c r="M108" s="196">
        <f t="shared" si="31"/>
        <v>0</v>
      </c>
      <c r="N108" s="196">
        <f t="shared" si="31"/>
        <v>0</v>
      </c>
      <c r="O108" s="196">
        <f t="shared" si="31"/>
        <v>0</v>
      </c>
      <c r="P108" s="196">
        <f t="shared" si="30"/>
        <v>0</v>
      </c>
    </row>
    <row r="109" spans="1:16" ht="57.75" hidden="1" customHeight="1">
      <c r="A109" s="198"/>
      <c r="B109" s="198"/>
      <c r="C109" s="199"/>
      <c r="D109" s="216" t="s">
        <v>237</v>
      </c>
      <c r="E109" s="196"/>
      <c r="F109" s="197"/>
      <c r="G109" s="197"/>
      <c r="H109" s="197"/>
      <c r="I109" s="197"/>
      <c r="J109" s="196">
        <f t="shared" si="29"/>
        <v>0</v>
      </c>
      <c r="K109" s="197"/>
      <c r="L109" s="197"/>
      <c r="M109" s="197"/>
      <c r="N109" s="197"/>
      <c r="O109" s="197"/>
      <c r="P109" s="196">
        <f t="shared" si="30"/>
        <v>0</v>
      </c>
    </row>
    <row r="110" spans="1:16" ht="57.75" hidden="1" customHeight="1">
      <c r="A110" s="198" t="s">
        <v>259</v>
      </c>
      <c r="B110" s="198" t="s">
        <v>260</v>
      </c>
      <c r="C110" s="199" t="s">
        <v>261</v>
      </c>
      <c r="D110" s="203" t="s">
        <v>262</v>
      </c>
      <c r="E110" s="196"/>
      <c r="F110" s="197"/>
      <c r="G110" s="197"/>
      <c r="H110" s="197"/>
      <c r="I110" s="197"/>
      <c r="J110" s="196">
        <f t="shared" si="29"/>
        <v>0</v>
      </c>
      <c r="K110" s="197"/>
      <c r="L110" s="197"/>
      <c r="M110" s="197"/>
      <c r="N110" s="197"/>
      <c r="O110" s="197"/>
      <c r="P110" s="196">
        <f t="shared" si="30"/>
        <v>0</v>
      </c>
    </row>
    <row r="111" spans="1:16" ht="57.75" hidden="1" customHeight="1">
      <c r="A111" s="198" t="s">
        <v>263</v>
      </c>
      <c r="B111" s="208">
        <v>9800</v>
      </c>
      <c r="C111" s="213" t="s">
        <v>130</v>
      </c>
      <c r="D111" s="214" t="s">
        <v>131</v>
      </c>
      <c r="E111" s="196">
        <f t="shared" si="28"/>
        <v>0</v>
      </c>
      <c r="F111" s="197"/>
      <c r="G111" s="197"/>
      <c r="H111" s="197"/>
      <c r="I111" s="197"/>
      <c r="J111" s="196">
        <f t="shared" si="29"/>
        <v>0</v>
      </c>
      <c r="K111" s="197"/>
      <c r="L111" s="197"/>
      <c r="M111" s="197"/>
      <c r="N111" s="197"/>
      <c r="O111" s="197"/>
      <c r="P111" s="196">
        <f t="shared" si="30"/>
        <v>0</v>
      </c>
    </row>
    <row r="112" spans="1:16" ht="57.75" hidden="1" customHeight="1">
      <c r="A112" s="193" t="s">
        <v>264</v>
      </c>
      <c r="B112" s="192"/>
      <c r="C112" s="194"/>
      <c r="D112" s="195" t="s">
        <v>265</v>
      </c>
      <c r="E112" s="196">
        <f>E113</f>
        <v>0</v>
      </c>
      <c r="F112" s="197">
        <f t="shared" ref="F112:O112" si="32">F113</f>
        <v>0</v>
      </c>
      <c r="G112" s="197">
        <f t="shared" si="32"/>
        <v>0</v>
      </c>
      <c r="H112" s="197">
        <f t="shared" si="32"/>
        <v>0</v>
      </c>
      <c r="I112" s="197">
        <f t="shared" si="32"/>
        <v>0</v>
      </c>
      <c r="J112" s="196">
        <f t="shared" si="29"/>
        <v>0</v>
      </c>
      <c r="K112" s="197">
        <f t="shared" si="32"/>
        <v>0</v>
      </c>
      <c r="L112" s="197">
        <f t="shared" si="32"/>
        <v>0</v>
      </c>
      <c r="M112" s="197">
        <f t="shared" si="32"/>
        <v>0</v>
      </c>
      <c r="N112" s="197">
        <f t="shared" si="32"/>
        <v>0</v>
      </c>
      <c r="O112" s="197">
        <f t="shared" si="32"/>
        <v>0</v>
      </c>
      <c r="P112" s="196">
        <f t="shared" si="30"/>
        <v>0</v>
      </c>
    </row>
    <row r="113" spans="1:16" ht="57.75" hidden="1" customHeight="1">
      <c r="A113" s="193" t="s">
        <v>266</v>
      </c>
      <c r="B113" s="192"/>
      <c r="C113" s="194"/>
      <c r="D113" s="195" t="s">
        <v>267</v>
      </c>
      <c r="E113" s="196">
        <f>SUM(E114:E115)</f>
        <v>0</v>
      </c>
      <c r="F113" s="197">
        <f t="shared" ref="F113:O113" si="33">SUM(F114:F115)</f>
        <v>0</v>
      </c>
      <c r="G113" s="197">
        <f t="shared" si="33"/>
        <v>0</v>
      </c>
      <c r="H113" s="197">
        <f t="shared" si="33"/>
        <v>0</v>
      </c>
      <c r="I113" s="197">
        <f t="shared" si="33"/>
        <v>0</v>
      </c>
      <c r="J113" s="196">
        <f t="shared" si="29"/>
        <v>0</v>
      </c>
      <c r="K113" s="197">
        <f t="shared" si="33"/>
        <v>0</v>
      </c>
      <c r="L113" s="197">
        <f t="shared" si="33"/>
        <v>0</v>
      </c>
      <c r="M113" s="197">
        <f t="shared" si="33"/>
        <v>0</v>
      </c>
      <c r="N113" s="197">
        <f t="shared" si="33"/>
        <v>0</v>
      </c>
      <c r="O113" s="197">
        <f t="shared" si="33"/>
        <v>0</v>
      </c>
      <c r="P113" s="196">
        <f t="shared" si="30"/>
        <v>0</v>
      </c>
    </row>
    <row r="114" spans="1:16" ht="57.75" hidden="1" customHeight="1">
      <c r="A114" s="198" t="s">
        <v>268</v>
      </c>
      <c r="B114" s="198" t="s">
        <v>269</v>
      </c>
      <c r="C114" s="199" t="s">
        <v>142</v>
      </c>
      <c r="D114" s="200" t="s">
        <v>270</v>
      </c>
      <c r="E114" s="196">
        <f t="shared" si="28"/>
        <v>0</v>
      </c>
      <c r="F114" s="197"/>
      <c r="G114" s="197">
        <v>0</v>
      </c>
      <c r="H114" s="197">
        <v>0</v>
      </c>
      <c r="I114" s="197">
        <v>0</v>
      </c>
      <c r="J114" s="196">
        <f t="shared" si="29"/>
        <v>0</v>
      </c>
      <c r="K114" s="197">
        <v>0</v>
      </c>
      <c r="L114" s="197">
        <v>0</v>
      </c>
      <c r="M114" s="197">
        <v>0</v>
      </c>
      <c r="N114" s="197">
        <v>0</v>
      </c>
      <c r="O114" s="197">
        <v>0</v>
      </c>
      <c r="P114" s="196">
        <f t="shared" si="30"/>
        <v>0</v>
      </c>
    </row>
    <row r="115" spans="1:16" ht="57.75" hidden="1" customHeight="1">
      <c r="A115" s="198" t="s">
        <v>266</v>
      </c>
      <c r="B115" s="213" t="s">
        <v>129</v>
      </c>
      <c r="C115" s="213" t="s">
        <v>130</v>
      </c>
      <c r="D115" s="214" t="s">
        <v>131</v>
      </c>
      <c r="E115" s="196">
        <f t="shared" si="28"/>
        <v>0</v>
      </c>
      <c r="F115" s="197"/>
      <c r="G115" s="197"/>
      <c r="H115" s="197"/>
      <c r="I115" s="197"/>
      <c r="J115" s="196">
        <f t="shared" si="29"/>
        <v>0</v>
      </c>
      <c r="K115" s="197"/>
      <c r="L115" s="197"/>
      <c r="M115" s="197"/>
      <c r="N115" s="197"/>
      <c r="O115" s="197"/>
      <c r="P115" s="196">
        <f t="shared" si="30"/>
        <v>0</v>
      </c>
    </row>
    <row r="116" spans="1:16" ht="42" customHeight="1">
      <c r="A116" s="193" t="s">
        <v>271</v>
      </c>
      <c r="B116" s="192"/>
      <c r="C116" s="194"/>
      <c r="D116" s="195" t="s">
        <v>272</v>
      </c>
      <c r="E116" s="196">
        <f>E117</f>
        <v>32788000</v>
      </c>
      <c r="F116" s="197">
        <f t="shared" ref="F116:O116" si="34">F117</f>
        <v>32788000</v>
      </c>
      <c r="G116" s="197">
        <f t="shared" si="34"/>
        <v>24927000</v>
      </c>
      <c r="H116" s="197">
        <f t="shared" si="34"/>
        <v>1401400</v>
      </c>
      <c r="I116" s="197">
        <f t="shared" si="34"/>
        <v>0</v>
      </c>
      <c r="J116" s="196">
        <f t="shared" si="29"/>
        <v>819400</v>
      </c>
      <c r="K116" s="197">
        <f t="shared" si="34"/>
        <v>0</v>
      </c>
      <c r="L116" s="197">
        <f t="shared" si="34"/>
        <v>819400</v>
      </c>
      <c r="M116" s="197">
        <f t="shared" si="34"/>
        <v>671600</v>
      </c>
      <c r="N116" s="197">
        <f t="shared" si="34"/>
        <v>0</v>
      </c>
      <c r="O116" s="197">
        <f t="shared" si="34"/>
        <v>0</v>
      </c>
      <c r="P116" s="196">
        <f t="shared" si="30"/>
        <v>33607400</v>
      </c>
    </row>
    <row r="117" spans="1:16" ht="36" customHeight="1">
      <c r="A117" s="193" t="s">
        <v>273</v>
      </c>
      <c r="B117" s="192"/>
      <c r="C117" s="194"/>
      <c r="D117" s="195" t="s">
        <v>274</v>
      </c>
      <c r="E117" s="196">
        <f>SUM(E118:E123)</f>
        <v>32788000</v>
      </c>
      <c r="F117" s="197">
        <f t="shared" ref="F117:O117" si="35">SUM(F118:F123)</f>
        <v>32788000</v>
      </c>
      <c r="G117" s="197">
        <f t="shared" si="35"/>
        <v>24927000</v>
      </c>
      <c r="H117" s="197">
        <f t="shared" si="35"/>
        <v>1401400</v>
      </c>
      <c r="I117" s="197">
        <f t="shared" si="35"/>
        <v>0</v>
      </c>
      <c r="J117" s="196">
        <f t="shared" si="29"/>
        <v>819400</v>
      </c>
      <c r="K117" s="197">
        <f t="shared" si="35"/>
        <v>0</v>
      </c>
      <c r="L117" s="197">
        <f t="shared" si="35"/>
        <v>819400</v>
      </c>
      <c r="M117" s="197">
        <f t="shared" si="35"/>
        <v>671600</v>
      </c>
      <c r="N117" s="197">
        <f t="shared" si="35"/>
        <v>0</v>
      </c>
      <c r="O117" s="197">
        <f t="shared" si="35"/>
        <v>0</v>
      </c>
      <c r="P117" s="196">
        <f t="shared" si="30"/>
        <v>33607400</v>
      </c>
    </row>
    <row r="118" spans="1:16" ht="57.75" customHeight="1">
      <c r="A118" s="198" t="s">
        <v>275</v>
      </c>
      <c r="B118" s="198" t="s">
        <v>276</v>
      </c>
      <c r="C118" s="199" t="s">
        <v>169</v>
      </c>
      <c r="D118" s="200" t="s">
        <v>277</v>
      </c>
      <c r="E118" s="196">
        <f t="shared" ref="E118:E123" si="36">F118+I118</f>
        <v>14381800</v>
      </c>
      <c r="F118" s="197">
        <v>14381800</v>
      </c>
      <c r="G118" s="197">
        <v>11200000</v>
      </c>
      <c r="H118" s="197">
        <v>435900</v>
      </c>
      <c r="I118" s="197">
        <v>0</v>
      </c>
      <c r="J118" s="196">
        <f t="shared" si="29"/>
        <v>819400</v>
      </c>
      <c r="K118" s="197">
        <v>0</v>
      </c>
      <c r="L118" s="197">
        <v>819400</v>
      </c>
      <c r="M118" s="197">
        <v>671600</v>
      </c>
      <c r="N118" s="197">
        <v>0</v>
      </c>
      <c r="O118" s="197">
        <v>0</v>
      </c>
      <c r="P118" s="196">
        <f t="shared" si="30"/>
        <v>15201200</v>
      </c>
    </row>
    <row r="119" spans="1:16" ht="21.75" customHeight="1">
      <c r="A119" s="198" t="s">
        <v>278</v>
      </c>
      <c r="B119" s="198" t="s">
        <v>279</v>
      </c>
      <c r="C119" s="199" t="s">
        <v>280</v>
      </c>
      <c r="D119" s="200" t="s">
        <v>281</v>
      </c>
      <c r="E119" s="196">
        <f t="shared" si="36"/>
        <v>8655900</v>
      </c>
      <c r="F119" s="197">
        <v>8655900</v>
      </c>
      <c r="G119" s="197">
        <v>6430200</v>
      </c>
      <c r="H119" s="197">
        <v>334400</v>
      </c>
      <c r="I119" s="197">
        <v>0</v>
      </c>
      <c r="J119" s="196">
        <f t="shared" si="29"/>
        <v>0</v>
      </c>
      <c r="K119" s="197"/>
      <c r="L119" s="197">
        <v>0</v>
      </c>
      <c r="M119" s="197">
        <v>0</v>
      </c>
      <c r="N119" s="197">
        <v>0</v>
      </c>
      <c r="O119" s="197"/>
      <c r="P119" s="196">
        <f t="shared" si="30"/>
        <v>8655900</v>
      </c>
    </row>
    <row r="120" spans="1:16" ht="43.5" customHeight="1">
      <c r="A120" s="198" t="s">
        <v>282</v>
      </c>
      <c r="B120" s="198" t="s">
        <v>283</v>
      </c>
      <c r="C120" s="199" t="s">
        <v>284</v>
      </c>
      <c r="D120" s="200" t="s">
        <v>285</v>
      </c>
      <c r="E120" s="196">
        <f t="shared" si="36"/>
        <v>8800300</v>
      </c>
      <c r="F120" s="197">
        <v>8800300</v>
      </c>
      <c r="G120" s="197">
        <v>6554800</v>
      </c>
      <c r="H120" s="197">
        <v>631100</v>
      </c>
      <c r="I120" s="197">
        <v>0</v>
      </c>
      <c r="J120" s="196">
        <f t="shared" si="29"/>
        <v>0</v>
      </c>
      <c r="K120" s="197"/>
      <c r="L120" s="197">
        <v>0</v>
      </c>
      <c r="M120" s="197">
        <v>0</v>
      </c>
      <c r="N120" s="197">
        <v>0</v>
      </c>
      <c r="O120" s="197"/>
      <c r="P120" s="196">
        <f t="shared" si="30"/>
        <v>8800300</v>
      </c>
    </row>
    <row r="121" spans="1:16" ht="29.25" customHeight="1">
      <c r="A121" s="198" t="s">
        <v>286</v>
      </c>
      <c r="B121" s="198" t="s">
        <v>287</v>
      </c>
      <c r="C121" s="199" t="s">
        <v>288</v>
      </c>
      <c r="D121" s="200" t="s">
        <v>289</v>
      </c>
      <c r="E121" s="196">
        <f t="shared" si="36"/>
        <v>950000</v>
      </c>
      <c r="F121" s="197">
        <v>950000</v>
      </c>
      <c r="G121" s="197">
        <v>742000</v>
      </c>
      <c r="H121" s="197">
        <v>0</v>
      </c>
      <c r="I121" s="197">
        <v>0</v>
      </c>
      <c r="J121" s="196">
        <f t="shared" si="29"/>
        <v>0</v>
      </c>
      <c r="K121" s="197">
        <v>0</v>
      </c>
      <c r="L121" s="197">
        <v>0</v>
      </c>
      <c r="M121" s="197">
        <v>0</v>
      </c>
      <c r="N121" s="197">
        <v>0</v>
      </c>
      <c r="O121" s="197">
        <v>0</v>
      </c>
      <c r="P121" s="196">
        <f t="shared" si="30"/>
        <v>950000</v>
      </c>
    </row>
    <row r="122" spans="1:16" ht="22.5" hidden="1" customHeight="1">
      <c r="A122" s="198" t="s">
        <v>290</v>
      </c>
      <c r="B122" s="208">
        <v>4082</v>
      </c>
      <c r="C122" s="209" t="s">
        <v>288</v>
      </c>
      <c r="D122" s="221" t="s">
        <v>291</v>
      </c>
      <c r="E122" s="196">
        <f t="shared" si="36"/>
        <v>0</v>
      </c>
      <c r="F122" s="197"/>
      <c r="G122" s="197"/>
      <c r="H122" s="197"/>
      <c r="I122" s="197"/>
      <c r="J122" s="196">
        <f t="shared" si="29"/>
        <v>0</v>
      </c>
      <c r="K122" s="197"/>
      <c r="L122" s="197"/>
      <c r="M122" s="197"/>
      <c r="N122" s="197"/>
      <c r="O122" s="197"/>
      <c r="P122" s="196">
        <f t="shared" si="30"/>
        <v>0</v>
      </c>
    </row>
    <row r="123" spans="1:16" ht="57.75" hidden="1" customHeight="1">
      <c r="A123" s="198" t="s">
        <v>292</v>
      </c>
      <c r="B123" s="213" t="s">
        <v>129</v>
      </c>
      <c r="C123" s="213" t="s">
        <v>130</v>
      </c>
      <c r="D123" s="214" t="s">
        <v>131</v>
      </c>
      <c r="E123" s="196">
        <f t="shared" si="36"/>
        <v>0</v>
      </c>
      <c r="F123" s="197"/>
      <c r="G123" s="197"/>
      <c r="H123" s="197"/>
      <c r="I123" s="197"/>
      <c r="J123" s="196">
        <f t="shared" si="29"/>
        <v>0</v>
      </c>
      <c r="K123" s="197"/>
      <c r="L123" s="197"/>
      <c r="M123" s="197"/>
      <c r="N123" s="197"/>
      <c r="O123" s="197"/>
      <c r="P123" s="196">
        <f t="shared" si="30"/>
        <v>0</v>
      </c>
    </row>
    <row r="124" spans="1:16" ht="33.75" customHeight="1">
      <c r="A124" s="193" t="s">
        <v>293</v>
      </c>
      <c r="B124" s="198"/>
      <c r="C124" s="199"/>
      <c r="D124" s="203" t="s">
        <v>294</v>
      </c>
      <c r="E124" s="196">
        <f>E125</f>
        <v>0</v>
      </c>
      <c r="F124" s="197">
        <f t="shared" ref="F124:O124" si="37">F125</f>
        <v>0</v>
      </c>
      <c r="G124" s="197">
        <f t="shared" si="37"/>
        <v>0</v>
      </c>
      <c r="H124" s="197">
        <f t="shared" si="37"/>
        <v>0</v>
      </c>
      <c r="I124" s="197">
        <f t="shared" si="37"/>
        <v>0</v>
      </c>
      <c r="J124" s="196">
        <f t="shared" si="29"/>
        <v>15000</v>
      </c>
      <c r="K124" s="197">
        <f t="shared" si="37"/>
        <v>0</v>
      </c>
      <c r="L124" s="197">
        <f t="shared" si="37"/>
        <v>15000</v>
      </c>
      <c r="M124" s="197">
        <f t="shared" si="37"/>
        <v>0</v>
      </c>
      <c r="N124" s="197">
        <f t="shared" si="37"/>
        <v>0</v>
      </c>
      <c r="O124" s="197">
        <f t="shared" si="37"/>
        <v>0</v>
      </c>
      <c r="P124" s="196">
        <f t="shared" si="30"/>
        <v>15000</v>
      </c>
    </row>
    <row r="125" spans="1:16" ht="29.25" customHeight="1">
      <c r="A125" s="193" t="s">
        <v>295</v>
      </c>
      <c r="B125" s="198"/>
      <c r="C125" s="199"/>
      <c r="D125" s="203" t="s">
        <v>296</v>
      </c>
      <c r="E125" s="196">
        <f>SUM(E126:E127)</f>
        <v>0</v>
      </c>
      <c r="F125" s="197">
        <f t="shared" ref="F125:O125" si="38">SUM(F126:F127)</f>
        <v>0</v>
      </c>
      <c r="G125" s="197">
        <f t="shared" si="38"/>
        <v>0</v>
      </c>
      <c r="H125" s="197">
        <f t="shared" si="38"/>
        <v>0</v>
      </c>
      <c r="I125" s="197">
        <f t="shared" si="38"/>
        <v>0</v>
      </c>
      <c r="J125" s="196">
        <f t="shared" si="29"/>
        <v>15000</v>
      </c>
      <c r="K125" s="197">
        <f t="shared" si="38"/>
        <v>0</v>
      </c>
      <c r="L125" s="197">
        <f t="shared" si="38"/>
        <v>15000</v>
      </c>
      <c r="M125" s="197">
        <f t="shared" si="38"/>
        <v>0</v>
      </c>
      <c r="N125" s="197">
        <f t="shared" si="38"/>
        <v>0</v>
      </c>
      <c r="O125" s="197">
        <f t="shared" si="38"/>
        <v>0</v>
      </c>
      <c r="P125" s="196">
        <f t="shared" si="30"/>
        <v>15000</v>
      </c>
    </row>
    <row r="126" spans="1:16" ht="36" customHeight="1">
      <c r="A126" s="193" t="s">
        <v>297</v>
      </c>
      <c r="B126" s="198">
        <v>8311</v>
      </c>
      <c r="C126" s="199" t="s">
        <v>298</v>
      </c>
      <c r="D126" s="203" t="s">
        <v>299</v>
      </c>
      <c r="E126" s="196">
        <f t="shared" ref="E126:E127" si="39">F126+I126</f>
        <v>0</v>
      </c>
      <c r="F126" s="197"/>
      <c r="G126" s="197">
        <v>0</v>
      </c>
      <c r="H126" s="197">
        <v>0</v>
      </c>
      <c r="I126" s="197">
        <v>0</v>
      </c>
      <c r="J126" s="196">
        <f t="shared" si="29"/>
        <v>15000</v>
      </c>
      <c r="K126" s="197">
        <v>0</v>
      </c>
      <c r="L126" s="197">
        <v>15000</v>
      </c>
      <c r="M126" s="197">
        <v>0</v>
      </c>
      <c r="N126" s="197">
        <v>0</v>
      </c>
      <c r="O126" s="197">
        <v>0</v>
      </c>
      <c r="P126" s="196">
        <f t="shared" si="30"/>
        <v>15000</v>
      </c>
    </row>
    <row r="127" spans="1:16" ht="57.75" hidden="1" customHeight="1">
      <c r="A127" s="198" t="s">
        <v>300</v>
      </c>
      <c r="B127" s="213" t="s">
        <v>129</v>
      </c>
      <c r="C127" s="213" t="s">
        <v>130</v>
      </c>
      <c r="D127" s="214" t="s">
        <v>131</v>
      </c>
      <c r="E127" s="196">
        <f t="shared" si="39"/>
        <v>0</v>
      </c>
      <c r="F127" s="197"/>
      <c r="G127" s="197"/>
      <c r="H127" s="197"/>
      <c r="I127" s="197"/>
      <c r="J127" s="196">
        <f t="shared" si="29"/>
        <v>0</v>
      </c>
      <c r="K127" s="197"/>
      <c r="L127" s="197"/>
      <c r="M127" s="197"/>
      <c r="N127" s="197"/>
      <c r="O127" s="197"/>
      <c r="P127" s="196">
        <f t="shared" si="30"/>
        <v>0</v>
      </c>
    </row>
    <row r="128" spans="1:16" ht="33" customHeight="1">
      <c r="A128" s="193" t="s">
        <v>301</v>
      </c>
      <c r="B128" s="192"/>
      <c r="C128" s="194"/>
      <c r="D128" s="195" t="s">
        <v>302</v>
      </c>
      <c r="E128" s="196">
        <f>E129</f>
        <v>17304400</v>
      </c>
      <c r="F128" s="197">
        <f>F129</f>
        <v>16304400</v>
      </c>
      <c r="G128" s="197">
        <f>G129</f>
        <v>0</v>
      </c>
      <c r="H128" s="197">
        <f t="shared" ref="H128:O128" si="40">H129</f>
        <v>0</v>
      </c>
      <c r="I128" s="197">
        <f t="shared" si="40"/>
        <v>0</v>
      </c>
      <c r="J128" s="196">
        <f t="shared" si="29"/>
        <v>0</v>
      </c>
      <c r="K128" s="197">
        <f t="shared" si="40"/>
        <v>0</v>
      </c>
      <c r="L128" s="197">
        <f t="shared" si="40"/>
        <v>0</v>
      </c>
      <c r="M128" s="197">
        <f t="shared" si="40"/>
        <v>0</v>
      </c>
      <c r="N128" s="197">
        <f t="shared" si="40"/>
        <v>0</v>
      </c>
      <c r="O128" s="197">
        <f t="shared" si="40"/>
        <v>0</v>
      </c>
      <c r="P128" s="196">
        <f t="shared" si="30"/>
        <v>17304400</v>
      </c>
    </row>
    <row r="129" spans="1:16" ht="41.25" customHeight="1">
      <c r="A129" s="193" t="s">
        <v>303</v>
      </c>
      <c r="B129" s="192"/>
      <c r="C129" s="194"/>
      <c r="D129" s="195" t="s">
        <v>304</v>
      </c>
      <c r="E129" s="196">
        <f>E130+E132+E133+E134+E135+E136+E137+E142+E144</f>
        <v>17304400</v>
      </c>
      <c r="F129" s="196">
        <f t="shared" ref="F129:I129" si="41">F130+F132+F133+F134+F135+F136+F137+F142+F144</f>
        <v>16304400</v>
      </c>
      <c r="G129" s="196">
        <f t="shared" si="41"/>
        <v>0</v>
      </c>
      <c r="H129" s="196">
        <f t="shared" si="41"/>
        <v>0</v>
      </c>
      <c r="I129" s="196">
        <f t="shared" si="41"/>
        <v>0</v>
      </c>
      <c r="J129" s="196">
        <f t="shared" si="29"/>
        <v>0</v>
      </c>
      <c r="K129" s="196">
        <f t="shared" ref="K129:O129" si="42">K130+K132+K133+K134+K135+K136+K137+K142+K144</f>
        <v>0</v>
      </c>
      <c r="L129" s="196">
        <f t="shared" si="42"/>
        <v>0</v>
      </c>
      <c r="M129" s="196">
        <f t="shared" si="42"/>
        <v>0</v>
      </c>
      <c r="N129" s="196">
        <f t="shared" si="42"/>
        <v>0</v>
      </c>
      <c r="O129" s="196">
        <f t="shared" si="42"/>
        <v>0</v>
      </c>
      <c r="P129" s="196">
        <f t="shared" si="30"/>
        <v>17304400</v>
      </c>
    </row>
    <row r="130" spans="1:16" ht="27" hidden="1" customHeight="1">
      <c r="A130" s="198" t="s">
        <v>305</v>
      </c>
      <c r="B130" s="198" t="s">
        <v>306</v>
      </c>
      <c r="C130" s="199" t="s">
        <v>130</v>
      </c>
      <c r="D130" s="203" t="s">
        <v>307</v>
      </c>
      <c r="E130" s="196">
        <f>F130+I130</f>
        <v>0</v>
      </c>
      <c r="F130" s="197"/>
      <c r="G130" s="197"/>
      <c r="H130" s="197"/>
      <c r="I130" s="197"/>
      <c r="J130" s="196"/>
      <c r="K130" s="197"/>
      <c r="L130" s="197"/>
      <c r="M130" s="197"/>
      <c r="N130" s="197"/>
      <c r="O130" s="197"/>
      <c r="P130" s="196">
        <f t="shared" si="30"/>
        <v>0</v>
      </c>
    </row>
    <row r="131" spans="1:16" ht="57.75" hidden="1" customHeight="1">
      <c r="A131" s="198"/>
      <c r="B131" s="198"/>
      <c r="C131" s="199"/>
      <c r="D131" s="224" t="s">
        <v>308</v>
      </c>
      <c r="E131" s="196">
        <f>F131+I131</f>
        <v>0</v>
      </c>
      <c r="F131" s="197"/>
      <c r="G131" s="197"/>
      <c r="H131" s="197"/>
      <c r="I131" s="197"/>
      <c r="J131" s="196"/>
      <c r="K131" s="197"/>
      <c r="L131" s="197"/>
      <c r="M131" s="197"/>
      <c r="N131" s="197"/>
      <c r="O131" s="197"/>
      <c r="P131" s="196">
        <f t="shared" si="30"/>
        <v>0</v>
      </c>
    </row>
    <row r="132" spans="1:16" ht="23.25" customHeight="1">
      <c r="A132" s="198" t="s">
        <v>309</v>
      </c>
      <c r="B132" s="198" t="s">
        <v>310</v>
      </c>
      <c r="C132" s="199" t="s">
        <v>311</v>
      </c>
      <c r="D132" s="200" t="s">
        <v>312</v>
      </c>
      <c r="E132" s="196">
        <v>1000000</v>
      </c>
      <c r="F132" s="197">
        <v>0</v>
      </c>
      <c r="G132" s="197">
        <v>0</v>
      </c>
      <c r="H132" s="197">
        <v>0</v>
      </c>
      <c r="I132" s="197">
        <v>0</v>
      </c>
      <c r="J132" s="196">
        <f t="shared" si="29"/>
        <v>0</v>
      </c>
      <c r="K132" s="197">
        <v>0</v>
      </c>
      <c r="L132" s="197">
        <v>0</v>
      </c>
      <c r="M132" s="197">
        <v>0</v>
      </c>
      <c r="N132" s="197">
        <v>0</v>
      </c>
      <c r="O132" s="197">
        <v>0</v>
      </c>
      <c r="P132" s="196">
        <f t="shared" si="30"/>
        <v>1000000</v>
      </c>
    </row>
    <row r="133" spans="1:16" ht="57.75" hidden="1" customHeight="1">
      <c r="A133" s="198" t="s">
        <v>313</v>
      </c>
      <c r="B133" s="198" t="s">
        <v>314</v>
      </c>
      <c r="C133" s="199" t="s">
        <v>130</v>
      </c>
      <c r="D133" s="225" t="s">
        <v>315</v>
      </c>
      <c r="E133" s="196">
        <f>F133+I133</f>
        <v>0</v>
      </c>
      <c r="F133" s="197"/>
      <c r="G133" s="197"/>
      <c r="H133" s="197"/>
      <c r="I133" s="197"/>
      <c r="J133" s="196">
        <f t="shared" si="29"/>
        <v>0</v>
      </c>
      <c r="K133" s="197"/>
      <c r="L133" s="197"/>
      <c r="M133" s="197"/>
      <c r="N133" s="197"/>
      <c r="O133" s="197"/>
      <c r="P133" s="196">
        <f t="shared" si="30"/>
        <v>0</v>
      </c>
    </row>
    <row r="134" spans="1:16" ht="46.5" customHeight="1">
      <c r="A134" s="198" t="s">
        <v>316</v>
      </c>
      <c r="B134" s="198" t="s">
        <v>317</v>
      </c>
      <c r="C134" s="199" t="s">
        <v>130</v>
      </c>
      <c r="D134" s="200" t="s">
        <v>318</v>
      </c>
      <c r="E134" s="196">
        <f t="shared" ref="E134:E144" si="43">F134+I134</f>
        <v>16304400</v>
      </c>
      <c r="F134" s="197">
        <v>16304400</v>
      </c>
      <c r="G134" s="197"/>
      <c r="H134" s="197"/>
      <c r="I134" s="197"/>
      <c r="J134" s="196">
        <f t="shared" si="29"/>
        <v>0</v>
      </c>
      <c r="K134" s="197"/>
      <c r="L134" s="197"/>
      <c r="M134" s="197"/>
      <c r="N134" s="197"/>
      <c r="O134" s="197"/>
      <c r="P134" s="196">
        <f t="shared" si="30"/>
        <v>16304400</v>
      </c>
    </row>
    <row r="135" spans="1:16" ht="57.75" hidden="1" customHeight="1">
      <c r="A135" s="198" t="s">
        <v>319</v>
      </c>
      <c r="B135" s="198" t="s">
        <v>320</v>
      </c>
      <c r="C135" s="199" t="s">
        <v>130</v>
      </c>
      <c r="D135" s="211" t="s">
        <v>321</v>
      </c>
      <c r="E135" s="196">
        <f t="shared" si="43"/>
        <v>0</v>
      </c>
      <c r="F135" s="197"/>
      <c r="G135" s="197">
        <v>0</v>
      </c>
      <c r="H135" s="197">
        <v>0</v>
      </c>
      <c r="I135" s="197"/>
      <c r="J135" s="196">
        <f t="shared" si="29"/>
        <v>0</v>
      </c>
      <c r="K135" s="197">
        <v>0</v>
      </c>
      <c r="L135" s="197">
        <v>0</v>
      </c>
      <c r="M135" s="197">
        <v>0</v>
      </c>
      <c r="N135" s="197">
        <v>0</v>
      </c>
      <c r="O135" s="197">
        <v>0</v>
      </c>
      <c r="P135" s="196">
        <f t="shared" si="30"/>
        <v>0</v>
      </c>
    </row>
    <row r="136" spans="1:16" ht="57.75" hidden="1" customHeight="1">
      <c r="A136" s="198" t="s">
        <v>322</v>
      </c>
      <c r="B136" s="198" t="s">
        <v>323</v>
      </c>
      <c r="C136" s="199" t="s">
        <v>130</v>
      </c>
      <c r="D136" s="226" t="s">
        <v>324</v>
      </c>
      <c r="E136" s="196">
        <f t="shared" si="43"/>
        <v>0</v>
      </c>
      <c r="F136" s="197"/>
      <c r="G136" s="197"/>
      <c r="H136" s="197"/>
      <c r="I136" s="197"/>
      <c r="J136" s="196">
        <f t="shared" si="29"/>
        <v>0</v>
      </c>
      <c r="K136" s="197"/>
      <c r="L136" s="197"/>
      <c r="M136" s="197"/>
      <c r="N136" s="197"/>
      <c r="O136" s="197"/>
      <c r="P136" s="196">
        <f t="shared" si="30"/>
        <v>0</v>
      </c>
    </row>
    <row r="137" spans="1:16" ht="57.75" hidden="1" customHeight="1">
      <c r="A137" s="198" t="s">
        <v>325</v>
      </c>
      <c r="B137" s="198" t="s">
        <v>326</v>
      </c>
      <c r="C137" s="199" t="s">
        <v>130</v>
      </c>
      <c r="D137" s="225" t="s">
        <v>327</v>
      </c>
      <c r="E137" s="196">
        <f>SUM(E139:E141)</f>
        <v>0</v>
      </c>
      <c r="F137" s="197">
        <f>SUM(F139:F141)</f>
        <v>0</v>
      </c>
      <c r="G137" s="197">
        <f t="shared" ref="G137:I137" si="44">SUM(G139:G141)</f>
        <v>0</v>
      </c>
      <c r="H137" s="197">
        <f t="shared" si="44"/>
        <v>0</v>
      </c>
      <c r="I137" s="197">
        <f t="shared" si="44"/>
        <v>0</v>
      </c>
      <c r="J137" s="196">
        <f t="shared" si="29"/>
        <v>0</v>
      </c>
      <c r="K137" s="197">
        <f t="shared" ref="K137:O137" si="45">SUM(K139:K141)</f>
        <v>0</v>
      </c>
      <c r="L137" s="197">
        <f t="shared" si="45"/>
        <v>0</v>
      </c>
      <c r="M137" s="197">
        <f t="shared" si="45"/>
        <v>0</v>
      </c>
      <c r="N137" s="197">
        <f t="shared" si="45"/>
        <v>0</v>
      </c>
      <c r="O137" s="197">
        <f t="shared" si="45"/>
        <v>0</v>
      </c>
      <c r="P137" s="196">
        <f t="shared" si="30"/>
        <v>0</v>
      </c>
    </row>
    <row r="138" spans="1:16" ht="57.75" hidden="1" customHeight="1">
      <c r="A138" s="198"/>
      <c r="B138" s="198"/>
      <c r="C138" s="199"/>
      <c r="D138" s="227" t="s">
        <v>237</v>
      </c>
      <c r="E138" s="196"/>
      <c r="F138" s="197"/>
      <c r="G138" s="197"/>
      <c r="H138" s="197"/>
      <c r="I138" s="197"/>
      <c r="J138" s="196"/>
      <c r="K138" s="197"/>
      <c r="L138" s="197"/>
      <c r="M138" s="197"/>
      <c r="N138" s="197"/>
      <c r="O138" s="197"/>
      <c r="P138" s="196"/>
    </row>
    <row r="139" spans="1:16" ht="57.75" hidden="1" customHeight="1">
      <c r="A139" s="198"/>
      <c r="B139" s="198"/>
      <c r="C139" s="199"/>
      <c r="D139" s="228" t="s">
        <v>328</v>
      </c>
      <c r="E139" s="196">
        <f t="shared" si="43"/>
        <v>0</v>
      </c>
      <c r="F139" s="197"/>
      <c r="G139" s="197"/>
      <c r="H139" s="197"/>
      <c r="I139" s="197"/>
      <c r="J139" s="196">
        <f t="shared" si="29"/>
        <v>0</v>
      </c>
      <c r="K139" s="197"/>
      <c r="L139" s="197"/>
      <c r="M139" s="197"/>
      <c r="N139" s="197"/>
      <c r="O139" s="197"/>
      <c r="P139" s="196">
        <f t="shared" si="30"/>
        <v>0</v>
      </c>
    </row>
    <row r="140" spans="1:16" ht="57.75" hidden="1" customHeight="1">
      <c r="A140" s="198"/>
      <c r="B140" s="198"/>
      <c r="C140" s="199"/>
      <c r="D140" s="228" t="s">
        <v>329</v>
      </c>
      <c r="E140" s="196">
        <f t="shared" si="43"/>
        <v>0</v>
      </c>
      <c r="F140" s="197"/>
      <c r="G140" s="197"/>
      <c r="H140" s="197"/>
      <c r="I140" s="197"/>
      <c r="J140" s="196">
        <f t="shared" si="29"/>
        <v>0</v>
      </c>
      <c r="K140" s="197"/>
      <c r="L140" s="197"/>
      <c r="M140" s="197"/>
      <c r="N140" s="197"/>
      <c r="O140" s="197"/>
      <c r="P140" s="196">
        <f t="shared" si="30"/>
        <v>0</v>
      </c>
    </row>
    <row r="141" spans="1:16" ht="57.75" hidden="1" customHeight="1">
      <c r="A141" s="198"/>
      <c r="B141" s="198"/>
      <c r="C141" s="199"/>
      <c r="D141" s="228" t="s">
        <v>215</v>
      </c>
      <c r="E141" s="196">
        <f t="shared" si="43"/>
        <v>0</v>
      </c>
      <c r="F141" s="197"/>
      <c r="G141" s="197"/>
      <c r="H141" s="197"/>
      <c r="I141" s="197"/>
      <c r="J141" s="196">
        <f t="shared" si="29"/>
        <v>0</v>
      </c>
      <c r="K141" s="197"/>
      <c r="L141" s="197"/>
      <c r="M141" s="197"/>
      <c r="N141" s="197"/>
      <c r="O141" s="197"/>
      <c r="P141" s="196">
        <f t="shared" si="30"/>
        <v>0</v>
      </c>
    </row>
    <row r="142" spans="1:16" ht="57.75" hidden="1" customHeight="1">
      <c r="A142" s="198" t="s">
        <v>330</v>
      </c>
      <c r="B142" s="229">
        <v>9730</v>
      </c>
      <c r="C142" s="199" t="s">
        <v>130</v>
      </c>
      <c r="D142" s="230" t="s">
        <v>331</v>
      </c>
      <c r="E142" s="196">
        <f t="shared" si="43"/>
        <v>0</v>
      </c>
      <c r="F142" s="197"/>
      <c r="G142" s="197"/>
      <c r="H142" s="197"/>
      <c r="I142" s="197"/>
      <c r="J142" s="196">
        <f t="shared" si="29"/>
        <v>0</v>
      </c>
      <c r="K142" s="197"/>
      <c r="L142" s="197"/>
      <c r="M142" s="197"/>
      <c r="N142" s="197"/>
      <c r="O142" s="197"/>
      <c r="P142" s="196">
        <f t="shared" si="30"/>
        <v>0</v>
      </c>
    </row>
    <row r="143" spans="1:16" ht="57.75" hidden="1" customHeight="1">
      <c r="A143" s="198" t="s">
        <v>332</v>
      </c>
      <c r="B143" s="229">
        <v>9750</v>
      </c>
      <c r="C143" s="199" t="s">
        <v>130</v>
      </c>
      <c r="D143" s="203" t="s">
        <v>333</v>
      </c>
      <c r="E143" s="196">
        <f t="shared" si="43"/>
        <v>0</v>
      </c>
      <c r="F143" s="197"/>
      <c r="G143" s="197"/>
      <c r="H143" s="197"/>
      <c r="I143" s="197"/>
      <c r="J143" s="196">
        <f t="shared" si="29"/>
        <v>0</v>
      </c>
      <c r="K143" s="197"/>
      <c r="L143" s="197"/>
      <c r="M143" s="197"/>
      <c r="N143" s="197"/>
      <c r="O143" s="197"/>
      <c r="P143" s="196">
        <f t="shared" si="30"/>
        <v>0</v>
      </c>
    </row>
    <row r="144" spans="1:16" ht="57.75" hidden="1" customHeight="1">
      <c r="A144" s="198" t="s">
        <v>334</v>
      </c>
      <c r="B144" s="213" t="s">
        <v>129</v>
      </c>
      <c r="C144" s="213" t="s">
        <v>130</v>
      </c>
      <c r="D144" s="214" t="s">
        <v>131</v>
      </c>
      <c r="E144" s="196">
        <f t="shared" si="43"/>
        <v>0</v>
      </c>
      <c r="F144" s="197"/>
      <c r="G144" s="197"/>
      <c r="H144" s="197"/>
      <c r="I144" s="197"/>
      <c r="J144" s="196">
        <f>L144+O144</f>
        <v>0</v>
      </c>
      <c r="K144" s="197"/>
      <c r="L144" s="197"/>
      <c r="M144" s="197"/>
      <c r="N144" s="197"/>
      <c r="O144" s="197"/>
      <c r="P144" s="196">
        <f t="shared" si="30"/>
        <v>0</v>
      </c>
    </row>
    <row r="145" spans="1:16" ht="36" customHeight="1">
      <c r="A145" s="192"/>
      <c r="B145" s="193" t="s">
        <v>335</v>
      </c>
      <c r="C145" s="194"/>
      <c r="D145" s="215" t="s">
        <v>55</v>
      </c>
      <c r="E145" s="196">
        <f t="shared" ref="E145:P145" si="46">E128+E124+E116+E112+E94+E75+E38+E17+E14</f>
        <v>483917700</v>
      </c>
      <c r="F145" s="196">
        <f t="shared" si="46"/>
        <v>482917700</v>
      </c>
      <c r="G145" s="196">
        <f t="shared" si="46"/>
        <v>339540900</v>
      </c>
      <c r="H145" s="196">
        <f t="shared" si="46"/>
        <v>22934900</v>
      </c>
      <c r="I145" s="196">
        <f t="shared" si="46"/>
        <v>0</v>
      </c>
      <c r="J145" s="196">
        <f t="shared" si="46"/>
        <v>18082300</v>
      </c>
      <c r="K145" s="196">
        <f t="shared" si="46"/>
        <v>323300</v>
      </c>
      <c r="L145" s="196">
        <f t="shared" si="46"/>
        <v>17759000</v>
      </c>
      <c r="M145" s="196">
        <f t="shared" si="46"/>
        <v>846600</v>
      </c>
      <c r="N145" s="196">
        <f t="shared" si="46"/>
        <v>0</v>
      </c>
      <c r="O145" s="196">
        <f t="shared" si="46"/>
        <v>323300</v>
      </c>
      <c r="P145" s="196">
        <f t="shared" si="46"/>
        <v>502000000</v>
      </c>
    </row>
    <row r="146" spans="1:16" ht="57.75" customHeight="1"/>
    <row r="147" spans="1:16" ht="57.75" customHeight="1"/>
    <row r="148" spans="1:16" ht="57.75" customHeight="1">
      <c r="B148" s="231"/>
      <c r="I148" s="231"/>
    </row>
    <row r="149" spans="1:16" ht="57.75" customHeight="1"/>
    <row r="151" spans="1:16">
      <c r="A151" s="232"/>
    </row>
    <row r="152" spans="1:16">
      <c r="A152" s="232"/>
    </row>
    <row r="153" spans="1:16">
      <c r="A153" s="232"/>
    </row>
    <row r="154" spans="1:16">
      <c r="A154" s="232"/>
    </row>
  </sheetData>
  <mergeCells count="23">
    <mergeCell ref="L10:L12"/>
    <mergeCell ref="M10:N10"/>
    <mergeCell ref="O10:O12"/>
    <mergeCell ref="G11:G12"/>
    <mergeCell ref="H11:H12"/>
    <mergeCell ref="M11:M12"/>
    <mergeCell ref="N11:N12"/>
    <mergeCell ref="E10:E12"/>
    <mergeCell ref="F10:F12"/>
    <mergeCell ref="G10:H10"/>
    <mergeCell ref="I10:I12"/>
    <mergeCell ref="J10:J12"/>
    <mergeCell ref="K10:K12"/>
    <mergeCell ref="A4:P4"/>
    <mergeCell ref="A5:P5"/>
    <mergeCell ref="F6:I6"/>
    <mergeCell ref="A9:A12"/>
    <mergeCell ref="B9:B12"/>
    <mergeCell ref="C9:C12"/>
    <mergeCell ref="D9:D12"/>
    <mergeCell ref="E9:I9"/>
    <mergeCell ref="J9:O9"/>
    <mergeCell ref="P9:P12"/>
  </mergeCells>
  <pageMargins left="0.19685039370078741" right="0.19685039370078741" top="0.19685039370078741" bottom="0.19685039370078741" header="0" footer="0"/>
  <pageSetup paperSize="9" scale="65" fitToHeight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2"/>
  <sheetViews>
    <sheetView showZeros="0" topLeftCell="B1" zoomScale="75" workbookViewId="0">
      <selection activeCell="O3" sqref="O3"/>
    </sheetView>
  </sheetViews>
  <sheetFormatPr defaultRowHeight="15.75"/>
  <cols>
    <col min="1" max="1" width="17.1640625" style="1" hidden="1" customWidth="1"/>
    <col min="2" max="2" width="17.33203125" style="1" customWidth="1"/>
    <col min="3" max="3" width="15.33203125" style="1" customWidth="1"/>
    <col min="4" max="4" width="15.1640625" style="1" customWidth="1"/>
    <col min="5" max="5" width="34.6640625" style="1" customWidth="1"/>
    <col min="6" max="6" width="14.5" style="1" customWidth="1"/>
    <col min="7" max="7" width="12.6640625" style="1" customWidth="1"/>
    <col min="8" max="8" width="15" style="1" hidden="1" customWidth="1"/>
    <col min="9" max="9" width="15" style="1" customWidth="1"/>
    <col min="10" max="10" width="16.83203125" style="109" customWidth="1"/>
    <col min="11" max="11" width="14.6640625" style="1" customWidth="1"/>
    <col min="12" max="12" width="16.33203125" style="1" customWidth="1"/>
    <col min="13" max="13" width="13.1640625" style="1" hidden="1" customWidth="1"/>
    <col min="14" max="14" width="13.1640625" style="1" customWidth="1"/>
    <col min="15" max="15" width="17.33203125" style="109" customWidth="1"/>
    <col min="16" max="16" width="14.6640625" style="1" customWidth="1"/>
    <col min="17" max="17" width="19.6640625" style="1" customWidth="1"/>
    <col min="18" max="18" width="15.5" style="1" hidden="1" customWidth="1"/>
    <col min="19" max="19" width="15.5" style="1" customWidth="1"/>
    <col min="20" max="20" width="12.6640625" style="1" customWidth="1"/>
    <col min="21" max="256" width="9.33203125" style="1"/>
    <col min="257" max="257" width="0" style="1" hidden="1" customWidth="1"/>
    <col min="258" max="258" width="17.33203125" style="1" customWidth="1"/>
    <col min="259" max="259" width="15.33203125" style="1" customWidth="1"/>
    <col min="260" max="260" width="15.1640625" style="1" customWidth="1"/>
    <col min="261" max="261" width="34.6640625" style="1" customWidth="1"/>
    <col min="262" max="262" width="14.5" style="1" customWidth="1"/>
    <col min="263" max="263" width="12.6640625" style="1" customWidth="1"/>
    <col min="264" max="264" width="0" style="1" hidden="1" customWidth="1"/>
    <col min="265" max="265" width="15" style="1" customWidth="1"/>
    <col min="266" max="266" width="16.83203125" style="1" customWidth="1"/>
    <col min="267" max="267" width="14.6640625" style="1" customWidth="1"/>
    <col min="268" max="268" width="16.33203125" style="1" customWidth="1"/>
    <col min="269" max="269" width="0" style="1" hidden="1" customWidth="1"/>
    <col min="270" max="270" width="13.1640625" style="1" customWidth="1"/>
    <col min="271" max="271" width="17.33203125" style="1" customWidth="1"/>
    <col min="272" max="272" width="14.6640625" style="1" customWidth="1"/>
    <col min="273" max="273" width="19.6640625" style="1" customWidth="1"/>
    <col min="274" max="274" width="0" style="1" hidden="1" customWidth="1"/>
    <col min="275" max="275" width="15.5" style="1" customWidth="1"/>
    <col min="276" max="276" width="12.6640625" style="1" customWidth="1"/>
    <col min="277" max="512" width="9.33203125" style="1"/>
    <col min="513" max="513" width="0" style="1" hidden="1" customWidth="1"/>
    <col min="514" max="514" width="17.33203125" style="1" customWidth="1"/>
    <col min="515" max="515" width="15.33203125" style="1" customWidth="1"/>
    <col min="516" max="516" width="15.1640625" style="1" customWidth="1"/>
    <col min="517" max="517" width="34.6640625" style="1" customWidth="1"/>
    <col min="518" max="518" width="14.5" style="1" customWidth="1"/>
    <col min="519" max="519" width="12.6640625" style="1" customWidth="1"/>
    <col min="520" max="520" width="0" style="1" hidden="1" customWidth="1"/>
    <col min="521" max="521" width="15" style="1" customWidth="1"/>
    <col min="522" max="522" width="16.83203125" style="1" customWidth="1"/>
    <col min="523" max="523" width="14.6640625" style="1" customWidth="1"/>
    <col min="524" max="524" width="16.33203125" style="1" customWidth="1"/>
    <col min="525" max="525" width="0" style="1" hidden="1" customWidth="1"/>
    <col min="526" max="526" width="13.1640625" style="1" customWidth="1"/>
    <col min="527" max="527" width="17.33203125" style="1" customWidth="1"/>
    <col min="528" max="528" width="14.6640625" style="1" customWidth="1"/>
    <col min="529" max="529" width="19.6640625" style="1" customWidth="1"/>
    <col min="530" max="530" width="0" style="1" hidden="1" customWidth="1"/>
    <col min="531" max="531" width="15.5" style="1" customWidth="1"/>
    <col min="532" max="532" width="12.6640625" style="1" customWidth="1"/>
    <col min="533" max="768" width="9.33203125" style="1"/>
    <col min="769" max="769" width="0" style="1" hidden="1" customWidth="1"/>
    <col min="770" max="770" width="17.33203125" style="1" customWidth="1"/>
    <col min="771" max="771" width="15.33203125" style="1" customWidth="1"/>
    <col min="772" max="772" width="15.1640625" style="1" customWidth="1"/>
    <col min="773" max="773" width="34.6640625" style="1" customWidth="1"/>
    <col min="774" max="774" width="14.5" style="1" customWidth="1"/>
    <col min="775" max="775" width="12.6640625" style="1" customWidth="1"/>
    <col min="776" max="776" width="0" style="1" hidden="1" customWidth="1"/>
    <col min="777" max="777" width="15" style="1" customWidth="1"/>
    <col min="778" max="778" width="16.83203125" style="1" customWidth="1"/>
    <col min="779" max="779" width="14.6640625" style="1" customWidth="1"/>
    <col min="780" max="780" width="16.33203125" style="1" customWidth="1"/>
    <col min="781" max="781" width="0" style="1" hidden="1" customWidth="1"/>
    <col min="782" max="782" width="13.1640625" style="1" customWidth="1"/>
    <col min="783" max="783" width="17.33203125" style="1" customWidth="1"/>
    <col min="784" max="784" width="14.6640625" style="1" customWidth="1"/>
    <col min="785" max="785" width="19.6640625" style="1" customWidth="1"/>
    <col min="786" max="786" width="0" style="1" hidden="1" customWidth="1"/>
    <col min="787" max="787" width="15.5" style="1" customWidth="1"/>
    <col min="788" max="788" width="12.6640625" style="1" customWidth="1"/>
    <col min="789" max="1024" width="9.33203125" style="1"/>
    <col min="1025" max="1025" width="0" style="1" hidden="1" customWidth="1"/>
    <col min="1026" max="1026" width="17.33203125" style="1" customWidth="1"/>
    <col min="1027" max="1027" width="15.33203125" style="1" customWidth="1"/>
    <col min="1028" max="1028" width="15.1640625" style="1" customWidth="1"/>
    <col min="1029" max="1029" width="34.6640625" style="1" customWidth="1"/>
    <col min="1030" max="1030" width="14.5" style="1" customWidth="1"/>
    <col min="1031" max="1031" width="12.6640625" style="1" customWidth="1"/>
    <col min="1032" max="1032" width="0" style="1" hidden="1" customWidth="1"/>
    <col min="1033" max="1033" width="15" style="1" customWidth="1"/>
    <col min="1034" max="1034" width="16.83203125" style="1" customWidth="1"/>
    <col min="1035" max="1035" width="14.6640625" style="1" customWidth="1"/>
    <col min="1036" max="1036" width="16.33203125" style="1" customWidth="1"/>
    <col min="1037" max="1037" width="0" style="1" hidden="1" customWidth="1"/>
    <col min="1038" max="1038" width="13.1640625" style="1" customWidth="1"/>
    <col min="1039" max="1039" width="17.33203125" style="1" customWidth="1"/>
    <col min="1040" max="1040" width="14.6640625" style="1" customWidth="1"/>
    <col min="1041" max="1041" width="19.6640625" style="1" customWidth="1"/>
    <col min="1042" max="1042" width="0" style="1" hidden="1" customWidth="1"/>
    <col min="1043" max="1043" width="15.5" style="1" customWidth="1"/>
    <col min="1044" max="1044" width="12.6640625" style="1" customWidth="1"/>
    <col min="1045" max="1280" width="9.33203125" style="1"/>
    <col min="1281" max="1281" width="0" style="1" hidden="1" customWidth="1"/>
    <col min="1282" max="1282" width="17.33203125" style="1" customWidth="1"/>
    <col min="1283" max="1283" width="15.33203125" style="1" customWidth="1"/>
    <col min="1284" max="1284" width="15.1640625" style="1" customWidth="1"/>
    <col min="1285" max="1285" width="34.6640625" style="1" customWidth="1"/>
    <col min="1286" max="1286" width="14.5" style="1" customWidth="1"/>
    <col min="1287" max="1287" width="12.6640625" style="1" customWidth="1"/>
    <col min="1288" max="1288" width="0" style="1" hidden="1" customWidth="1"/>
    <col min="1289" max="1289" width="15" style="1" customWidth="1"/>
    <col min="1290" max="1290" width="16.83203125" style="1" customWidth="1"/>
    <col min="1291" max="1291" width="14.6640625" style="1" customWidth="1"/>
    <col min="1292" max="1292" width="16.33203125" style="1" customWidth="1"/>
    <col min="1293" max="1293" width="0" style="1" hidden="1" customWidth="1"/>
    <col min="1294" max="1294" width="13.1640625" style="1" customWidth="1"/>
    <col min="1295" max="1295" width="17.33203125" style="1" customWidth="1"/>
    <col min="1296" max="1296" width="14.6640625" style="1" customWidth="1"/>
    <col min="1297" max="1297" width="19.6640625" style="1" customWidth="1"/>
    <col min="1298" max="1298" width="0" style="1" hidden="1" customWidth="1"/>
    <col min="1299" max="1299" width="15.5" style="1" customWidth="1"/>
    <col min="1300" max="1300" width="12.6640625" style="1" customWidth="1"/>
    <col min="1301" max="1536" width="9.33203125" style="1"/>
    <col min="1537" max="1537" width="0" style="1" hidden="1" customWidth="1"/>
    <col min="1538" max="1538" width="17.33203125" style="1" customWidth="1"/>
    <col min="1539" max="1539" width="15.33203125" style="1" customWidth="1"/>
    <col min="1540" max="1540" width="15.1640625" style="1" customWidth="1"/>
    <col min="1541" max="1541" width="34.6640625" style="1" customWidth="1"/>
    <col min="1542" max="1542" width="14.5" style="1" customWidth="1"/>
    <col min="1543" max="1543" width="12.6640625" style="1" customWidth="1"/>
    <col min="1544" max="1544" width="0" style="1" hidden="1" customWidth="1"/>
    <col min="1545" max="1545" width="15" style="1" customWidth="1"/>
    <col min="1546" max="1546" width="16.83203125" style="1" customWidth="1"/>
    <col min="1547" max="1547" width="14.6640625" style="1" customWidth="1"/>
    <col min="1548" max="1548" width="16.33203125" style="1" customWidth="1"/>
    <col min="1549" max="1549" width="0" style="1" hidden="1" customWidth="1"/>
    <col min="1550" max="1550" width="13.1640625" style="1" customWidth="1"/>
    <col min="1551" max="1551" width="17.33203125" style="1" customWidth="1"/>
    <col min="1552" max="1552" width="14.6640625" style="1" customWidth="1"/>
    <col min="1553" max="1553" width="19.6640625" style="1" customWidth="1"/>
    <col min="1554" max="1554" width="0" style="1" hidden="1" customWidth="1"/>
    <col min="1555" max="1555" width="15.5" style="1" customWidth="1"/>
    <col min="1556" max="1556" width="12.6640625" style="1" customWidth="1"/>
    <col min="1557" max="1792" width="9.33203125" style="1"/>
    <col min="1793" max="1793" width="0" style="1" hidden="1" customWidth="1"/>
    <col min="1794" max="1794" width="17.33203125" style="1" customWidth="1"/>
    <col min="1795" max="1795" width="15.33203125" style="1" customWidth="1"/>
    <col min="1796" max="1796" width="15.1640625" style="1" customWidth="1"/>
    <col min="1797" max="1797" width="34.6640625" style="1" customWidth="1"/>
    <col min="1798" max="1798" width="14.5" style="1" customWidth="1"/>
    <col min="1799" max="1799" width="12.6640625" style="1" customWidth="1"/>
    <col min="1800" max="1800" width="0" style="1" hidden="1" customWidth="1"/>
    <col min="1801" max="1801" width="15" style="1" customWidth="1"/>
    <col min="1802" max="1802" width="16.83203125" style="1" customWidth="1"/>
    <col min="1803" max="1803" width="14.6640625" style="1" customWidth="1"/>
    <col min="1804" max="1804" width="16.33203125" style="1" customWidth="1"/>
    <col min="1805" max="1805" width="0" style="1" hidden="1" customWidth="1"/>
    <col min="1806" max="1806" width="13.1640625" style="1" customWidth="1"/>
    <col min="1807" max="1807" width="17.33203125" style="1" customWidth="1"/>
    <col min="1808" max="1808" width="14.6640625" style="1" customWidth="1"/>
    <col min="1809" max="1809" width="19.6640625" style="1" customWidth="1"/>
    <col min="1810" max="1810" width="0" style="1" hidden="1" customWidth="1"/>
    <col min="1811" max="1811" width="15.5" style="1" customWidth="1"/>
    <col min="1812" max="1812" width="12.6640625" style="1" customWidth="1"/>
    <col min="1813" max="2048" width="9.33203125" style="1"/>
    <col min="2049" max="2049" width="0" style="1" hidden="1" customWidth="1"/>
    <col min="2050" max="2050" width="17.33203125" style="1" customWidth="1"/>
    <col min="2051" max="2051" width="15.33203125" style="1" customWidth="1"/>
    <col min="2052" max="2052" width="15.1640625" style="1" customWidth="1"/>
    <col min="2053" max="2053" width="34.6640625" style="1" customWidth="1"/>
    <col min="2054" max="2054" width="14.5" style="1" customWidth="1"/>
    <col min="2055" max="2055" width="12.6640625" style="1" customWidth="1"/>
    <col min="2056" max="2056" width="0" style="1" hidden="1" customWidth="1"/>
    <col min="2057" max="2057" width="15" style="1" customWidth="1"/>
    <col min="2058" max="2058" width="16.83203125" style="1" customWidth="1"/>
    <col min="2059" max="2059" width="14.6640625" style="1" customWidth="1"/>
    <col min="2060" max="2060" width="16.33203125" style="1" customWidth="1"/>
    <col min="2061" max="2061" width="0" style="1" hidden="1" customWidth="1"/>
    <col min="2062" max="2062" width="13.1640625" style="1" customWidth="1"/>
    <col min="2063" max="2063" width="17.33203125" style="1" customWidth="1"/>
    <col min="2064" max="2064" width="14.6640625" style="1" customWidth="1"/>
    <col min="2065" max="2065" width="19.6640625" style="1" customWidth="1"/>
    <col min="2066" max="2066" width="0" style="1" hidden="1" customWidth="1"/>
    <col min="2067" max="2067" width="15.5" style="1" customWidth="1"/>
    <col min="2068" max="2068" width="12.6640625" style="1" customWidth="1"/>
    <col min="2069" max="2304" width="9.33203125" style="1"/>
    <col min="2305" max="2305" width="0" style="1" hidden="1" customWidth="1"/>
    <col min="2306" max="2306" width="17.33203125" style="1" customWidth="1"/>
    <col min="2307" max="2307" width="15.33203125" style="1" customWidth="1"/>
    <col min="2308" max="2308" width="15.1640625" style="1" customWidth="1"/>
    <col min="2309" max="2309" width="34.6640625" style="1" customWidth="1"/>
    <col min="2310" max="2310" width="14.5" style="1" customWidth="1"/>
    <col min="2311" max="2311" width="12.6640625" style="1" customWidth="1"/>
    <col min="2312" max="2312" width="0" style="1" hidden="1" customWidth="1"/>
    <col min="2313" max="2313" width="15" style="1" customWidth="1"/>
    <col min="2314" max="2314" width="16.83203125" style="1" customWidth="1"/>
    <col min="2315" max="2315" width="14.6640625" style="1" customWidth="1"/>
    <col min="2316" max="2316" width="16.33203125" style="1" customWidth="1"/>
    <col min="2317" max="2317" width="0" style="1" hidden="1" customWidth="1"/>
    <col min="2318" max="2318" width="13.1640625" style="1" customWidth="1"/>
    <col min="2319" max="2319" width="17.33203125" style="1" customWidth="1"/>
    <col min="2320" max="2320" width="14.6640625" style="1" customWidth="1"/>
    <col min="2321" max="2321" width="19.6640625" style="1" customWidth="1"/>
    <col min="2322" max="2322" width="0" style="1" hidden="1" customWidth="1"/>
    <col min="2323" max="2323" width="15.5" style="1" customWidth="1"/>
    <col min="2324" max="2324" width="12.6640625" style="1" customWidth="1"/>
    <col min="2325" max="2560" width="9.33203125" style="1"/>
    <col min="2561" max="2561" width="0" style="1" hidden="1" customWidth="1"/>
    <col min="2562" max="2562" width="17.33203125" style="1" customWidth="1"/>
    <col min="2563" max="2563" width="15.33203125" style="1" customWidth="1"/>
    <col min="2564" max="2564" width="15.1640625" style="1" customWidth="1"/>
    <col min="2565" max="2565" width="34.6640625" style="1" customWidth="1"/>
    <col min="2566" max="2566" width="14.5" style="1" customWidth="1"/>
    <col min="2567" max="2567" width="12.6640625" style="1" customWidth="1"/>
    <col min="2568" max="2568" width="0" style="1" hidden="1" customWidth="1"/>
    <col min="2569" max="2569" width="15" style="1" customWidth="1"/>
    <col min="2570" max="2570" width="16.83203125" style="1" customWidth="1"/>
    <col min="2571" max="2571" width="14.6640625" style="1" customWidth="1"/>
    <col min="2572" max="2572" width="16.33203125" style="1" customWidth="1"/>
    <col min="2573" max="2573" width="0" style="1" hidden="1" customWidth="1"/>
    <col min="2574" max="2574" width="13.1640625" style="1" customWidth="1"/>
    <col min="2575" max="2575" width="17.33203125" style="1" customWidth="1"/>
    <col min="2576" max="2576" width="14.6640625" style="1" customWidth="1"/>
    <col min="2577" max="2577" width="19.6640625" style="1" customWidth="1"/>
    <col min="2578" max="2578" width="0" style="1" hidden="1" customWidth="1"/>
    <col min="2579" max="2579" width="15.5" style="1" customWidth="1"/>
    <col min="2580" max="2580" width="12.6640625" style="1" customWidth="1"/>
    <col min="2581" max="2816" width="9.33203125" style="1"/>
    <col min="2817" max="2817" width="0" style="1" hidden="1" customWidth="1"/>
    <col min="2818" max="2818" width="17.33203125" style="1" customWidth="1"/>
    <col min="2819" max="2819" width="15.33203125" style="1" customWidth="1"/>
    <col min="2820" max="2820" width="15.1640625" style="1" customWidth="1"/>
    <col min="2821" max="2821" width="34.6640625" style="1" customWidth="1"/>
    <col min="2822" max="2822" width="14.5" style="1" customWidth="1"/>
    <col min="2823" max="2823" width="12.6640625" style="1" customWidth="1"/>
    <col min="2824" max="2824" width="0" style="1" hidden="1" customWidth="1"/>
    <col min="2825" max="2825" width="15" style="1" customWidth="1"/>
    <col min="2826" max="2826" width="16.83203125" style="1" customWidth="1"/>
    <col min="2827" max="2827" width="14.6640625" style="1" customWidth="1"/>
    <col min="2828" max="2828" width="16.33203125" style="1" customWidth="1"/>
    <col min="2829" max="2829" width="0" style="1" hidden="1" customWidth="1"/>
    <col min="2830" max="2830" width="13.1640625" style="1" customWidth="1"/>
    <col min="2831" max="2831" width="17.33203125" style="1" customWidth="1"/>
    <col min="2832" max="2832" width="14.6640625" style="1" customWidth="1"/>
    <col min="2833" max="2833" width="19.6640625" style="1" customWidth="1"/>
    <col min="2834" max="2834" width="0" style="1" hidden="1" customWidth="1"/>
    <col min="2835" max="2835" width="15.5" style="1" customWidth="1"/>
    <col min="2836" max="2836" width="12.6640625" style="1" customWidth="1"/>
    <col min="2837" max="3072" width="9.33203125" style="1"/>
    <col min="3073" max="3073" width="0" style="1" hidden="1" customWidth="1"/>
    <col min="3074" max="3074" width="17.33203125" style="1" customWidth="1"/>
    <col min="3075" max="3075" width="15.33203125" style="1" customWidth="1"/>
    <col min="3076" max="3076" width="15.1640625" style="1" customWidth="1"/>
    <col min="3077" max="3077" width="34.6640625" style="1" customWidth="1"/>
    <col min="3078" max="3078" width="14.5" style="1" customWidth="1"/>
    <col min="3079" max="3079" width="12.6640625" style="1" customWidth="1"/>
    <col min="3080" max="3080" width="0" style="1" hidden="1" customWidth="1"/>
    <col min="3081" max="3081" width="15" style="1" customWidth="1"/>
    <col min="3082" max="3082" width="16.83203125" style="1" customWidth="1"/>
    <col min="3083" max="3083" width="14.6640625" style="1" customWidth="1"/>
    <col min="3084" max="3084" width="16.33203125" style="1" customWidth="1"/>
    <col min="3085" max="3085" width="0" style="1" hidden="1" customWidth="1"/>
    <col min="3086" max="3086" width="13.1640625" style="1" customWidth="1"/>
    <col min="3087" max="3087" width="17.33203125" style="1" customWidth="1"/>
    <col min="3088" max="3088" width="14.6640625" style="1" customWidth="1"/>
    <col min="3089" max="3089" width="19.6640625" style="1" customWidth="1"/>
    <col min="3090" max="3090" width="0" style="1" hidden="1" customWidth="1"/>
    <col min="3091" max="3091" width="15.5" style="1" customWidth="1"/>
    <col min="3092" max="3092" width="12.6640625" style="1" customWidth="1"/>
    <col min="3093" max="3328" width="9.33203125" style="1"/>
    <col min="3329" max="3329" width="0" style="1" hidden="1" customWidth="1"/>
    <col min="3330" max="3330" width="17.33203125" style="1" customWidth="1"/>
    <col min="3331" max="3331" width="15.33203125" style="1" customWidth="1"/>
    <col min="3332" max="3332" width="15.1640625" style="1" customWidth="1"/>
    <col min="3333" max="3333" width="34.6640625" style="1" customWidth="1"/>
    <col min="3334" max="3334" width="14.5" style="1" customWidth="1"/>
    <col min="3335" max="3335" width="12.6640625" style="1" customWidth="1"/>
    <col min="3336" max="3336" width="0" style="1" hidden="1" customWidth="1"/>
    <col min="3337" max="3337" width="15" style="1" customWidth="1"/>
    <col min="3338" max="3338" width="16.83203125" style="1" customWidth="1"/>
    <col min="3339" max="3339" width="14.6640625" style="1" customWidth="1"/>
    <col min="3340" max="3340" width="16.33203125" style="1" customWidth="1"/>
    <col min="3341" max="3341" width="0" style="1" hidden="1" customWidth="1"/>
    <col min="3342" max="3342" width="13.1640625" style="1" customWidth="1"/>
    <col min="3343" max="3343" width="17.33203125" style="1" customWidth="1"/>
    <col min="3344" max="3344" width="14.6640625" style="1" customWidth="1"/>
    <col min="3345" max="3345" width="19.6640625" style="1" customWidth="1"/>
    <col min="3346" max="3346" width="0" style="1" hidden="1" customWidth="1"/>
    <col min="3347" max="3347" width="15.5" style="1" customWidth="1"/>
    <col min="3348" max="3348" width="12.6640625" style="1" customWidth="1"/>
    <col min="3349" max="3584" width="9.33203125" style="1"/>
    <col min="3585" max="3585" width="0" style="1" hidden="1" customWidth="1"/>
    <col min="3586" max="3586" width="17.33203125" style="1" customWidth="1"/>
    <col min="3587" max="3587" width="15.33203125" style="1" customWidth="1"/>
    <col min="3588" max="3588" width="15.1640625" style="1" customWidth="1"/>
    <col min="3589" max="3589" width="34.6640625" style="1" customWidth="1"/>
    <col min="3590" max="3590" width="14.5" style="1" customWidth="1"/>
    <col min="3591" max="3591" width="12.6640625" style="1" customWidth="1"/>
    <col min="3592" max="3592" width="0" style="1" hidden="1" customWidth="1"/>
    <col min="3593" max="3593" width="15" style="1" customWidth="1"/>
    <col min="3594" max="3594" width="16.83203125" style="1" customWidth="1"/>
    <col min="3595" max="3595" width="14.6640625" style="1" customWidth="1"/>
    <col min="3596" max="3596" width="16.33203125" style="1" customWidth="1"/>
    <col min="3597" max="3597" width="0" style="1" hidden="1" customWidth="1"/>
    <col min="3598" max="3598" width="13.1640625" style="1" customWidth="1"/>
    <col min="3599" max="3599" width="17.33203125" style="1" customWidth="1"/>
    <col min="3600" max="3600" width="14.6640625" style="1" customWidth="1"/>
    <col min="3601" max="3601" width="19.6640625" style="1" customWidth="1"/>
    <col min="3602" max="3602" width="0" style="1" hidden="1" customWidth="1"/>
    <col min="3603" max="3603" width="15.5" style="1" customWidth="1"/>
    <col min="3604" max="3604" width="12.6640625" style="1" customWidth="1"/>
    <col min="3605" max="3840" width="9.33203125" style="1"/>
    <col min="3841" max="3841" width="0" style="1" hidden="1" customWidth="1"/>
    <col min="3842" max="3842" width="17.33203125" style="1" customWidth="1"/>
    <col min="3843" max="3843" width="15.33203125" style="1" customWidth="1"/>
    <col min="3844" max="3844" width="15.1640625" style="1" customWidth="1"/>
    <col min="3845" max="3845" width="34.6640625" style="1" customWidth="1"/>
    <col min="3846" max="3846" width="14.5" style="1" customWidth="1"/>
    <col min="3847" max="3847" width="12.6640625" style="1" customWidth="1"/>
    <col min="3848" max="3848" width="0" style="1" hidden="1" customWidth="1"/>
    <col min="3849" max="3849" width="15" style="1" customWidth="1"/>
    <col min="3850" max="3850" width="16.83203125" style="1" customWidth="1"/>
    <col min="3851" max="3851" width="14.6640625" style="1" customWidth="1"/>
    <col min="3852" max="3852" width="16.33203125" style="1" customWidth="1"/>
    <col min="3853" max="3853" width="0" style="1" hidden="1" customWidth="1"/>
    <col min="3854" max="3854" width="13.1640625" style="1" customWidth="1"/>
    <col min="3855" max="3855" width="17.33203125" style="1" customWidth="1"/>
    <col min="3856" max="3856" width="14.6640625" style="1" customWidth="1"/>
    <col min="3857" max="3857" width="19.6640625" style="1" customWidth="1"/>
    <col min="3858" max="3858" width="0" style="1" hidden="1" customWidth="1"/>
    <col min="3859" max="3859" width="15.5" style="1" customWidth="1"/>
    <col min="3860" max="3860" width="12.6640625" style="1" customWidth="1"/>
    <col min="3861" max="4096" width="9.33203125" style="1"/>
    <col min="4097" max="4097" width="0" style="1" hidden="1" customWidth="1"/>
    <col min="4098" max="4098" width="17.33203125" style="1" customWidth="1"/>
    <col min="4099" max="4099" width="15.33203125" style="1" customWidth="1"/>
    <col min="4100" max="4100" width="15.1640625" style="1" customWidth="1"/>
    <col min="4101" max="4101" width="34.6640625" style="1" customWidth="1"/>
    <col min="4102" max="4102" width="14.5" style="1" customWidth="1"/>
    <col min="4103" max="4103" width="12.6640625" style="1" customWidth="1"/>
    <col min="4104" max="4104" width="0" style="1" hidden="1" customWidth="1"/>
    <col min="4105" max="4105" width="15" style="1" customWidth="1"/>
    <col min="4106" max="4106" width="16.83203125" style="1" customWidth="1"/>
    <col min="4107" max="4107" width="14.6640625" style="1" customWidth="1"/>
    <col min="4108" max="4108" width="16.33203125" style="1" customWidth="1"/>
    <col min="4109" max="4109" width="0" style="1" hidden="1" customWidth="1"/>
    <col min="4110" max="4110" width="13.1640625" style="1" customWidth="1"/>
    <col min="4111" max="4111" width="17.33203125" style="1" customWidth="1"/>
    <col min="4112" max="4112" width="14.6640625" style="1" customWidth="1"/>
    <col min="4113" max="4113" width="19.6640625" style="1" customWidth="1"/>
    <col min="4114" max="4114" width="0" style="1" hidden="1" customWidth="1"/>
    <col min="4115" max="4115" width="15.5" style="1" customWidth="1"/>
    <col min="4116" max="4116" width="12.6640625" style="1" customWidth="1"/>
    <col min="4117" max="4352" width="9.33203125" style="1"/>
    <col min="4353" max="4353" width="0" style="1" hidden="1" customWidth="1"/>
    <col min="4354" max="4354" width="17.33203125" style="1" customWidth="1"/>
    <col min="4355" max="4355" width="15.33203125" style="1" customWidth="1"/>
    <col min="4356" max="4356" width="15.1640625" style="1" customWidth="1"/>
    <col min="4357" max="4357" width="34.6640625" style="1" customWidth="1"/>
    <col min="4358" max="4358" width="14.5" style="1" customWidth="1"/>
    <col min="4359" max="4359" width="12.6640625" style="1" customWidth="1"/>
    <col min="4360" max="4360" width="0" style="1" hidden="1" customWidth="1"/>
    <col min="4361" max="4361" width="15" style="1" customWidth="1"/>
    <col min="4362" max="4362" width="16.83203125" style="1" customWidth="1"/>
    <col min="4363" max="4363" width="14.6640625" style="1" customWidth="1"/>
    <col min="4364" max="4364" width="16.33203125" style="1" customWidth="1"/>
    <col min="4365" max="4365" width="0" style="1" hidden="1" customWidth="1"/>
    <col min="4366" max="4366" width="13.1640625" style="1" customWidth="1"/>
    <col min="4367" max="4367" width="17.33203125" style="1" customWidth="1"/>
    <col min="4368" max="4368" width="14.6640625" style="1" customWidth="1"/>
    <col min="4369" max="4369" width="19.6640625" style="1" customWidth="1"/>
    <col min="4370" max="4370" width="0" style="1" hidden="1" customWidth="1"/>
    <col min="4371" max="4371" width="15.5" style="1" customWidth="1"/>
    <col min="4372" max="4372" width="12.6640625" style="1" customWidth="1"/>
    <col min="4373" max="4608" width="9.33203125" style="1"/>
    <col min="4609" max="4609" width="0" style="1" hidden="1" customWidth="1"/>
    <col min="4610" max="4610" width="17.33203125" style="1" customWidth="1"/>
    <col min="4611" max="4611" width="15.33203125" style="1" customWidth="1"/>
    <col min="4612" max="4612" width="15.1640625" style="1" customWidth="1"/>
    <col min="4613" max="4613" width="34.6640625" style="1" customWidth="1"/>
    <col min="4614" max="4614" width="14.5" style="1" customWidth="1"/>
    <col min="4615" max="4615" width="12.6640625" style="1" customWidth="1"/>
    <col min="4616" max="4616" width="0" style="1" hidden="1" customWidth="1"/>
    <col min="4617" max="4617" width="15" style="1" customWidth="1"/>
    <col min="4618" max="4618" width="16.83203125" style="1" customWidth="1"/>
    <col min="4619" max="4619" width="14.6640625" style="1" customWidth="1"/>
    <col min="4620" max="4620" width="16.33203125" style="1" customWidth="1"/>
    <col min="4621" max="4621" width="0" style="1" hidden="1" customWidth="1"/>
    <col min="4622" max="4622" width="13.1640625" style="1" customWidth="1"/>
    <col min="4623" max="4623" width="17.33203125" style="1" customWidth="1"/>
    <col min="4624" max="4624" width="14.6640625" style="1" customWidth="1"/>
    <col min="4625" max="4625" width="19.6640625" style="1" customWidth="1"/>
    <col min="4626" max="4626" width="0" style="1" hidden="1" customWidth="1"/>
    <col min="4627" max="4627" width="15.5" style="1" customWidth="1"/>
    <col min="4628" max="4628" width="12.6640625" style="1" customWidth="1"/>
    <col min="4629" max="4864" width="9.33203125" style="1"/>
    <col min="4865" max="4865" width="0" style="1" hidden="1" customWidth="1"/>
    <col min="4866" max="4866" width="17.33203125" style="1" customWidth="1"/>
    <col min="4867" max="4867" width="15.33203125" style="1" customWidth="1"/>
    <col min="4868" max="4868" width="15.1640625" style="1" customWidth="1"/>
    <col min="4869" max="4869" width="34.6640625" style="1" customWidth="1"/>
    <col min="4870" max="4870" width="14.5" style="1" customWidth="1"/>
    <col min="4871" max="4871" width="12.6640625" style="1" customWidth="1"/>
    <col min="4872" max="4872" width="0" style="1" hidden="1" customWidth="1"/>
    <col min="4873" max="4873" width="15" style="1" customWidth="1"/>
    <col min="4874" max="4874" width="16.83203125" style="1" customWidth="1"/>
    <col min="4875" max="4875" width="14.6640625" style="1" customWidth="1"/>
    <col min="4876" max="4876" width="16.33203125" style="1" customWidth="1"/>
    <col min="4877" max="4877" width="0" style="1" hidden="1" customWidth="1"/>
    <col min="4878" max="4878" width="13.1640625" style="1" customWidth="1"/>
    <col min="4879" max="4879" width="17.33203125" style="1" customWidth="1"/>
    <col min="4880" max="4880" width="14.6640625" style="1" customWidth="1"/>
    <col min="4881" max="4881" width="19.6640625" style="1" customWidth="1"/>
    <col min="4882" max="4882" width="0" style="1" hidden="1" customWidth="1"/>
    <col min="4883" max="4883" width="15.5" style="1" customWidth="1"/>
    <col min="4884" max="4884" width="12.6640625" style="1" customWidth="1"/>
    <col min="4885" max="5120" width="9.33203125" style="1"/>
    <col min="5121" max="5121" width="0" style="1" hidden="1" customWidth="1"/>
    <col min="5122" max="5122" width="17.33203125" style="1" customWidth="1"/>
    <col min="5123" max="5123" width="15.33203125" style="1" customWidth="1"/>
    <col min="5124" max="5124" width="15.1640625" style="1" customWidth="1"/>
    <col min="5125" max="5125" width="34.6640625" style="1" customWidth="1"/>
    <col min="5126" max="5126" width="14.5" style="1" customWidth="1"/>
    <col min="5127" max="5127" width="12.6640625" style="1" customWidth="1"/>
    <col min="5128" max="5128" width="0" style="1" hidden="1" customWidth="1"/>
    <col min="5129" max="5129" width="15" style="1" customWidth="1"/>
    <col min="5130" max="5130" width="16.83203125" style="1" customWidth="1"/>
    <col min="5131" max="5131" width="14.6640625" style="1" customWidth="1"/>
    <col min="5132" max="5132" width="16.33203125" style="1" customWidth="1"/>
    <col min="5133" max="5133" width="0" style="1" hidden="1" customWidth="1"/>
    <col min="5134" max="5134" width="13.1640625" style="1" customWidth="1"/>
    <col min="5135" max="5135" width="17.33203125" style="1" customWidth="1"/>
    <col min="5136" max="5136" width="14.6640625" style="1" customWidth="1"/>
    <col min="5137" max="5137" width="19.6640625" style="1" customWidth="1"/>
    <col min="5138" max="5138" width="0" style="1" hidden="1" customWidth="1"/>
    <col min="5139" max="5139" width="15.5" style="1" customWidth="1"/>
    <col min="5140" max="5140" width="12.6640625" style="1" customWidth="1"/>
    <col min="5141" max="5376" width="9.33203125" style="1"/>
    <col min="5377" max="5377" width="0" style="1" hidden="1" customWidth="1"/>
    <col min="5378" max="5378" width="17.33203125" style="1" customWidth="1"/>
    <col min="5379" max="5379" width="15.33203125" style="1" customWidth="1"/>
    <col min="5380" max="5380" width="15.1640625" style="1" customWidth="1"/>
    <col min="5381" max="5381" width="34.6640625" style="1" customWidth="1"/>
    <col min="5382" max="5382" width="14.5" style="1" customWidth="1"/>
    <col min="5383" max="5383" width="12.6640625" style="1" customWidth="1"/>
    <col min="5384" max="5384" width="0" style="1" hidden="1" customWidth="1"/>
    <col min="5385" max="5385" width="15" style="1" customWidth="1"/>
    <col min="5386" max="5386" width="16.83203125" style="1" customWidth="1"/>
    <col min="5387" max="5387" width="14.6640625" style="1" customWidth="1"/>
    <col min="5388" max="5388" width="16.33203125" style="1" customWidth="1"/>
    <col min="5389" max="5389" width="0" style="1" hidden="1" customWidth="1"/>
    <col min="5390" max="5390" width="13.1640625" style="1" customWidth="1"/>
    <col min="5391" max="5391" width="17.33203125" style="1" customWidth="1"/>
    <col min="5392" max="5392" width="14.6640625" style="1" customWidth="1"/>
    <col min="5393" max="5393" width="19.6640625" style="1" customWidth="1"/>
    <col min="5394" max="5394" width="0" style="1" hidden="1" customWidth="1"/>
    <col min="5395" max="5395" width="15.5" style="1" customWidth="1"/>
    <col min="5396" max="5396" width="12.6640625" style="1" customWidth="1"/>
    <col min="5397" max="5632" width="9.33203125" style="1"/>
    <col min="5633" max="5633" width="0" style="1" hidden="1" customWidth="1"/>
    <col min="5634" max="5634" width="17.33203125" style="1" customWidth="1"/>
    <col min="5635" max="5635" width="15.33203125" style="1" customWidth="1"/>
    <col min="5636" max="5636" width="15.1640625" style="1" customWidth="1"/>
    <col min="5637" max="5637" width="34.6640625" style="1" customWidth="1"/>
    <col min="5638" max="5638" width="14.5" style="1" customWidth="1"/>
    <col min="5639" max="5639" width="12.6640625" style="1" customWidth="1"/>
    <col min="5640" max="5640" width="0" style="1" hidden="1" customWidth="1"/>
    <col min="5641" max="5641" width="15" style="1" customWidth="1"/>
    <col min="5642" max="5642" width="16.83203125" style="1" customWidth="1"/>
    <col min="5643" max="5643" width="14.6640625" style="1" customWidth="1"/>
    <col min="5644" max="5644" width="16.33203125" style="1" customWidth="1"/>
    <col min="5645" max="5645" width="0" style="1" hidden="1" customWidth="1"/>
    <col min="5646" max="5646" width="13.1640625" style="1" customWidth="1"/>
    <col min="5647" max="5647" width="17.33203125" style="1" customWidth="1"/>
    <col min="5648" max="5648" width="14.6640625" style="1" customWidth="1"/>
    <col min="5649" max="5649" width="19.6640625" style="1" customWidth="1"/>
    <col min="5650" max="5650" width="0" style="1" hidden="1" customWidth="1"/>
    <col min="5651" max="5651" width="15.5" style="1" customWidth="1"/>
    <col min="5652" max="5652" width="12.6640625" style="1" customWidth="1"/>
    <col min="5653" max="5888" width="9.33203125" style="1"/>
    <col min="5889" max="5889" width="0" style="1" hidden="1" customWidth="1"/>
    <col min="5890" max="5890" width="17.33203125" style="1" customWidth="1"/>
    <col min="5891" max="5891" width="15.33203125" style="1" customWidth="1"/>
    <col min="5892" max="5892" width="15.1640625" style="1" customWidth="1"/>
    <col min="5893" max="5893" width="34.6640625" style="1" customWidth="1"/>
    <col min="5894" max="5894" width="14.5" style="1" customWidth="1"/>
    <col min="5895" max="5895" width="12.6640625" style="1" customWidth="1"/>
    <col min="5896" max="5896" width="0" style="1" hidden="1" customWidth="1"/>
    <col min="5897" max="5897" width="15" style="1" customWidth="1"/>
    <col min="5898" max="5898" width="16.83203125" style="1" customWidth="1"/>
    <col min="5899" max="5899" width="14.6640625" style="1" customWidth="1"/>
    <col min="5900" max="5900" width="16.33203125" style="1" customWidth="1"/>
    <col min="5901" max="5901" width="0" style="1" hidden="1" customWidth="1"/>
    <col min="5902" max="5902" width="13.1640625" style="1" customWidth="1"/>
    <col min="5903" max="5903" width="17.33203125" style="1" customWidth="1"/>
    <col min="5904" max="5904" width="14.6640625" style="1" customWidth="1"/>
    <col min="5905" max="5905" width="19.6640625" style="1" customWidth="1"/>
    <col min="5906" max="5906" width="0" style="1" hidden="1" customWidth="1"/>
    <col min="5907" max="5907" width="15.5" style="1" customWidth="1"/>
    <col min="5908" max="5908" width="12.6640625" style="1" customWidth="1"/>
    <col min="5909" max="6144" width="9.33203125" style="1"/>
    <col min="6145" max="6145" width="0" style="1" hidden="1" customWidth="1"/>
    <col min="6146" max="6146" width="17.33203125" style="1" customWidth="1"/>
    <col min="6147" max="6147" width="15.33203125" style="1" customWidth="1"/>
    <col min="6148" max="6148" width="15.1640625" style="1" customWidth="1"/>
    <col min="6149" max="6149" width="34.6640625" style="1" customWidth="1"/>
    <col min="6150" max="6150" width="14.5" style="1" customWidth="1"/>
    <col min="6151" max="6151" width="12.6640625" style="1" customWidth="1"/>
    <col min="6152" max="6152" width="0" style="1" hidden="1" customWidth="1"/>
    <col min="6153" max="6153" width="15" style="1" customWidth="1"/>
    <col min="6154" max="6154" width="16.83203125" style="1" customWidth="1"/>
    <col min="6155" max="6155" width="14.6640625" style="1" customWidth="1"/>
    <col min="6156" max="6156" width="16.33203125" style="1" customWidth="1"/>
    <col min="6157" max="6157" width="0" style="1" hidden="1" customWidth="1"/>
    <col min="6158" max="6158" width="13.1640625" style="1" customWidth="1"/>
    <col min="6159" max="6159" width="17.33203125" style="1" customWidth="1"/>
    <col min="6160" max="6160" width="14.6640625" style="1" customWidth="1"/>
    <col min="6161" max="6161" width="19.6640625" style="1" customWidth="1"/>
    <col min="6162" max="6162" width="0" style="1" hidden="1" customWidth="1"/>
    <col min="6163" max="6163" width="15.5" style="1" customWidth="1"/>
    <col min="6164" max="6164" width="12.6640625" style="1" customWidth="1"/>
    <col min="6165" max="6400" width="9.33203125" style="1"/>
    <col min="6401" max="6401" width="0" style="1" hidden="1" customWidth="1"/>
    <col min="6402" max="6402" width="17.33203125" style="1" customWidth="1"/>
    <col min="6403" max="6403" width="15.33203125" style="1" customWidth="1"/>
    <col min="6404" max="6404" width="15.1640625" style="1" customWidth="1"/>
    <col min="6405" max="6405" width="34.6640625" style="1" customWidth="1"/>
    <col min="6406" max="6406" width="14.5" style="1" customWidth="1"/>
    <col min="6407" max="6407" width="12.6640625" style="1" customWidth="1"/>
    <col min="6408" max="6408" width="0" style="1" hidden="1" customWidth="1"/>
    <col min="6409" max="6409" width="15" style="1" customWidth="1"/>
    <col min="6410" max="6410" width="16.83203125" style="1" customWidth="1"/>
    <col min="6411" max="6411" width="14.6640625" style="1" customWidth="1"/>
    <col min="6412" max="6412" width="16.33203125" style="1" customWidth="1"/>
    <col min="6413" max="6413" width="0" style="1" hidden="1" customWidth="1"/>
    <col min="6414" max="6414" width="13.1640625" style="1" customWidth="1"/>
    <col min="6415" max="6415" width="17.33203125" style="1" customWidth="1"/>
    <col min="6416" max="6416" width="14.6640625" style="1" customWidth="1"/>
    <col min="6417" max="6417" width="19.6640625" style="1" customWidth="1"/>
    <col min="6418" max="6418" width="0" style="1" hidden="1" customWidth="1"/>
    <col min="6419" max="6419" width="15.5" style="1" customWidth="1"/>
    <col min="6420" max="6420" width="12.6640625" style="1" customWidth="1"/>
    <col min="6421" max="6656" width="9.33203125" style="1"/>
    <col min="6657" max="6657" width="0" style="1" hidden="1" customWidth="1"/>
    <col min="6658" max="6658" width="17.33203125" style="1" customWidth="1"/>
    <col min="6659" max="6659" width="15.33203125" style="1" customWidth="1"/>
    <col min="6660" max="6660" width="15.1640625" style="1" customWidth="1"/>
    <col min="6661" max="6661" width="34.6640625" style="1" customWidth="1"/>
    <col min="6662" max="6662" width="14.5" style="1" customWidth="1"/>
    <col min="6663" max="6663" width="12.6640625" style="1" customWidth="1"/>
    <col min="6664" max="6664" width="0" style="1" hidden="1" customWidth="1"/>
    <col min="6665" max="6665" width="15" style="1" customWidth="1"/>
    <col min="6666" max="6666" width="16.83203125" style="1" customWidth="1"/>
    <col min="6667" max="6667" width="14.6640625" style="1" customWidth="1"/>
    <col min="6668" max="6668" width="16.33203125" style="1" customWidth="1"/>
    <col min="6669" max="6669" width="0" style="1" hidden="1" customWidth="1"/>
    <col min="6670" max="6670" width="13.1640625" style="1" customWidth="1"/>
    <col min="6671" max="6671" width="17.33203125" style="1" customWidth="1"/>
    <col min="6672" max="6672" width="14.6640625" style="1" customWidth="1"/>
    <col min="6673" max="6673" width="19.6640625" style="1" customWidth="1"/>
    <col min="6674" max="6674" width="0" style="1" hidden="1" customWidth="1"/>
    <col min="6675" max="6675" width="15.5" style="1" customWidth="1"/>
    <col min="6676" max="6676" width="12.6640625" style="1" customWidth="1"/>
    <col min="6677" max="6912" width="9.33203125" style="1"/>
    <col min="6913" max="6913" width="0" style="1" hidden="1" customWidth="1"/>
    <col min="6914" max="6914" width="17.33203125" style="1" customWidth="1"/>
    <col min="6915" max="6915" width="15.33203125" style="1" customWidth="1"/>
    <col min="6916" max="6916" width="15.1640625" style="1" customWidth="1"/>
    <col min="6917" max="6917" width="34.6640625" style="1" customWidth="1"/>
    <col min="6918" max="6918" width="14.5" style="1" customWidth="1"/>
    <col min="6919" max="6919" width="12.6640625" style="1" customWidth="1"/>
    <col min="6920" max="6920" width="0" style="1" hidden="1" customWidth="1"/>
    <col min="6921" max="6921" width="15" style="1" customWidth="1"/>
    <col min="6922" max="6922" width="16.83203125" style="1" customWidth="1"/>
    <col min="6923" max="6923" width="14.6640625" style="1" customWidth="1"/>
    <col min="6924" max="6924" width="16.33203125" style="1" customWidth="1"/>
    <col min="6925" max="6925" width="0" style="1" hidden="1" customWidth="1"/>
    <col min="6926" max="6926" width="13.1640625" style="1" customWidth="1"/>
    <col min="6927" max="6927" width="17.33203125" style="1" customWidth="1"/>
    <col min="6928" max="6928" width="14.6640625" style="1" customWidth="1"/>
    <col min="6929" max="6929" width="19.6640625" style="1" customWidth="1"/>
    <col min="6930" max="6930" width="0" style="1" hidden="1" customWidth="1"/>
    <col min="6931" max="6931" width="15.5" style="1" customWidth="1"/>
    <col min="6932" max="6932" width="12.6640625" style="1" customWidth="1"/>
    <col min="6933" max="7168" width="9.33203125" style="1"/>
    <col min="7169" max="7169" width="0" style="1" hidden="1" customWidth="1"/>
    <col min="7170" max="7170" width="17.33203125" style="1" customWidth="1"/>
    <col min="7171" max="7171" width="15.33203125" style="1" customWidth="1"/>
    <col min="7172" max="7172" width="15.1640625" style="1" customWidth="1"/>
    <col min="7173" max="7173" width="34.6640625" style="1" customWidth="1"/>
    <col min="7174" max="7174" width="14.5" style="1" customWidth="1"/>
    <col min="7175" max="7175" width="12.6640625" style="1" customWidth="1"/>
    <col min="7176" max="7176" width="0" style="1" hidden="1" customWidth="1"/>
    <col min="7177" max="7177" width="15" style="1" customWidth="1"/>
    <col min="7178" max="7178" width="16.83203125" style="1" customWidth="1"/>
    <col min="7179" max="7179" width="14.6640625" style="1" customWidth="1"/>
    <col min="7180" max="7180" width="16.33203125" style="1" customWidth="1"/>
    <col min="7181" max="7181" width="0" style="1" hidden="1" customWidth="1"/>
    <col min="7182" max="7182" width="13.1640625" style="1" customWidth="1"/>
    <col min="7183" max="7183" width="17.33203125" style="1" customWidth="1"/>
    <col min="7184" max="7184" width="14.6640625" style="1" customWidth="1"/>
    <col min="7185" max="7185" width="19.6640625" style="1" customWidth="1"/>
    <col min="7186" max="7186" width="0" style="1" hidden="1" customWidth="1"/>
    <col min="7187" max="7187" width="15.5" style="1" customWidth="1"/>
    <col min="7188" max="7188" width="12.6640625" style="1" customWidth="1"/>
    <col min="7189" max="7424" width="9.33203125" style="1"/>
    <col min="7425" max="7425" width="0" style="1" hidden="1" customWidth="1"/>
    <col min="7426" max="7426" width="17.33203125" style="1" customWidth="1"/>
    <col min="7427" max="7427" width="15.33203125" style="1" customWidth="1"/>
    <col min="7428" max="7428" width="15.1640625" style="1" customWidth="1"/>
    <col min="7429" max="7429" width="34.6640625" style="1" customWidth="1"/>
    <col min="7430" max="7430" width="14.5" style="1" customWidth="1"/>
    <col min="7431" max="7431" width="12.6640625" style="1" customWidth="1"/>
    <col min="7432" max="7432" width="0" style="1" hidden="1" customWidth="1"/>
    <col min="7433" max="7433" width="15" style="1" customWidth="1"/>
    <col min="7434" max="7434" width="16.83203125" style="1" customWidth="1"/>
    <col min="7435" max="7435" width="14.6640625" style="1" customWidth="1"/>
    <col min="7436" max="7436" width="16.33203125" style="1" customWidth="1"/>
    <col min="7437" max="7437" width="0" style="1" hidden="1" customWidth="1"/>
    <col min="7438" max="7438" width="13.1640625" style="1" customWidth="1"/>
    <col min="7439" max="7439" width="17.33203125" style="1" customWidth="1"/>
    <col min="7440" max="7440" width="14.6640625" style="1" customWidth="1"/>
    <col min="7441" max="7441" width="19.6640625" style="1" customWidth="1"/>
    <col min="7442" max="7442" width="0" style="1" hidden="1" customWidth="1"/>
    <col min="7443" max="7443" width="15.5" style="1" customWidth="1"/>
    <col min="7444" max="7444" width="12.6640625" style="1" customWidth="1"/>
    <col min="7445" max="7680" width="9.33203125" style="1"/>
    <col min="7681" max="7681" width="0" style="1" hidden="1" customWidth="1"/>
    <col min="7682" max="7682" width="17.33203125" style="1" customWidth="1"/>
    <col min="7683" max="7683" width="15.33203125" style="1" customWidth="1"/>
    <col min="7684" max="7684" width="15.1640625" style="1" customWidth="1"/>
    <col min="7685" max="7685" width="34.6640625" style="1" customWidth="1"/>
    <col min="7686" max="7686" width="14.5" style="1" customWidth="1"/>
    <col min="7687" max="7687" width="12.6640625" style="1" customWidth="1"/>
    <col min="7688" max="7688" width="0" style="1" hidden="1" customWidth="1"/>
    <col min="7689" max="7689" width="15" style="1" customWidth="1"/>
    <col min="7690" max="7690" width="16.83203125" style="1" customWidth="1"/>
    <col min="7691" max="7691" width="14.6640625" style="1" customWidth="1"/>
    <col min="7692" max="7692" width="16.33203125" style="1" customWidth="1"/>
    <col min="7693" max="7693" width="0" style="1" hidden="1" customWidth="1"/>
    <col min="7694" max="7694" width="13.1640625" style="1" customWidth="1"/>
    <col min="7695" max="7695" width="17.33203125" style="1" customWidth="1"/>
    <col min="7696" max="7696" width="14.6640625" style="1" customWidth="1"/>
    <col min="7697" max="7697" width="19.6640625" style="1" customWidth="1"/>
    <col min="7698" max="7698" width="0" style="1" hidden="1" customWidth="1"/>
    <col min="7699" max="7699" width="15.5" style="1" customWidth="1"/>
    <col min="7700" max="7700" width="12.6640625" style="1" customWidth="1"/>
    <col min="7701" max="7936" width="9.33203125" style="1"/>
    <col min="7937" max="7937" width="0" style="1" hidden="1" customWidth="1"/>
    <col min="7938" max="7938" width="17.33203125" style="1" customWidth="1"/>
    <col min="7939" max="7939" width="15.33203125" style="1" customWidth="1"/>
    <col min="7940" max="7940" width="15.1640625" style="1" customWidth="1"/>
    <col min="7941" max="7941" width="34.6640625" style="1" customWidth="1"/>
    <col min="7942" max="7942" width="14.5" style="1" customWidth="1"/>
    <col min="7943" max="7943" width="12.6640625" style="1" customWidth="1"/>
    <col min="7944" max="7944" width="0" style="1" hidden="1" customWidth="1"/>
    <col min="7945" max="7945" width="15" style="1" customWidth="1"/>
    <col min="7946" max="7946" width="16.83203125" style="1" customWidth="1"/>
    <col min="7947" max="7947" width="14.6640625" style="1" customWidth="1"/>
    <col min="7948" max="7948" width="16.33203125" style="1" customWidth="1"/>
    <col min="7949" max="7949" width="0" style="1" hidden="1" customWidth="1"/>
    <col min="7950" max="7950" width="13.1640625" style="1" customWidth="1"/>
    <col min="7951" max="7951" width="17.33203125" style="1" customWidth="1"/>
    <col min="7952" max="7952" width="14.6640625" style="1" customWidth="1"/>
    <col min="7953" max="7953" width="19.6640625" style="1" customWidth="1"/>
    <col min="7954" max="7954" width="0" style="1" hidden="1" customWidth="1"/>
    <col min="7955" max="7955" width="15.5" style="1" customWidth="1"/>
    <col min="7956" max="7956" width="12.6640625" style="1" customWidth="1"/>
    <col min="7957" max="8192" width="9.33203125" style="1"/>
    <col min="8193" max="8193" width="0" style="1" hidden="1" customWidth="1"/>
    <col min="8194" max="8194" width="17.33203125" style="1" customWidth="1"/>
    <col min="8195" max="8195" width="15.33203125" style="1" customWidth="1"/>
    <col min="8196" max="8196" width="15.1640625" style="1" customWidth="1"/>
    <col min="8197" max="8197" width="34.6640625" style="1" customWidth="1"/>
    <col min="8198" max="8198" width="14.5" style="1" customWidth="1"/>
    <col min="8199" max="8199" width="12.6640625" style="1" customWidth="1"/>
    <col min="8200" max="8200" width="0" style="1" hidden="1" customWidth="1"/>
    <col min="8201" max="8201" width="15" style="1" customWidth="1"/>
    <col min="8202" max="8202" width="16.83203125" style="1" customWidth="1"/>
    <col min="8203" max="8203" width="14.6640625" style="1" customWidth="1"/>
    <col min="8204" max="8204" width="16.33203125" style="1" customWidth="1"/>
    <col min="8205" max="8205" width="0" style="1" hidden="1" customWidth="1"/>
    <col min="8206" max="8206" width="13.1640625" style="1" customWidth="1"/>
    <col min="8207" max="8207" width="17.33203125" style="1" customWidth="1"/>
    <col min="8208" max="8208" width="14.6640625" style="1" customWidth="1"/>
    <col min="8209" max="8209" width="19.6640625" style="1" customWidth="1"/>
    <col min="8210" max="8210" width="0" style="1" hidden="1" customWidth="1"/>
    <col min="8211" max="8211" width="15.5" style="1" customWidth="1"/>
    <col min="8212" max="8212" width="12.6640625" style="1" customWidth="1"/>
    <col min="8213" max="8448" width="9.33203125" style="1"/>
    <col min="8449" max="8449" width="0" style="1" hidden="1" customWidth="1"/>
    <col min="8450" max="8450" width="17.33203125" style="1" customWidth="1"/>
    <col min="8451" max="8451" width="15.33203125" style="1" customWidth="1"/>
    <col min="8452" max="8452" width="15.1640625" style="1" customWidth="1"/>
    <col min="8453" max="8453" width="34.6640625" style="1" customWidth="1"/>
    <col min="8454" max="8454" width="14.5" style="1" customWidth="1"/>
    <col min="8455" max="8455" width="12.6640625" style="1" customWidth="1"/>
    <col min="8456" max="8456" width="0" style="1" hidden="1" customWidth="1"/>
    <col min="8457" max="8457" width="15" style="1" customWidth="1"/>
    <col min="8458" max="8458" width="16.83203125" style="1" customWidth="1"/>
    <col min="8459" max="8459" width="14.6640625" style="1" customWidth="1"/>
    <col min="8460" max="8460" width="16.33203125" style="1" customWidth="1"/>
    <col min="8461" max="8461" width="0" style="1" hidden="1" customWidth="1"/>
    <col min="8462" max="8462" width="13.1640625" style="1" customWidth="1"/>
    <col min="8463" max="8463" width="17.33203125" style="1" customWidth="1"/>
    <col min="8464" max="8464" width="14.6640625" style="1" customWidth="1"/>
    <col min="8465" max="8465" width="19.6640625" style="1" customWidth="1"/>
    <col min="8466" max="8466" width="0" style="1" hidden="1" customWidth="1"/>
    <col min="8467" max="8467" width="15.5" style="1" customWidth="1"/>
    <col min="8468" max="8468" width="12.6640625" style="1" customWidth="1"/>
    <col min="8469" max="8704" width="9.33203125" style="1"/>
    <col min="8705" max="8705" width="0" style="1" hidden="1" customWidth="1"/>
    <col min="8706" max="8706" width="17.33203125" style="1" customWidth="1"/>
    <col min="8707" max="8707" width="15.33203125" style="1" customWidth="1"/>
    <col min="8708" max="8708" width="15.1640625" style="1" customWidth="1"/>
    <col min="8709" max="8709" width="34.6640625" style="1" customWidth="1"/>
    <col min="8710" max="8710" width="14.5" style="1" customWidth="1"/>
    <col min="8711" max="8711" width="12.6640625" style="1" customWidth="1"/>
    <col min="8712" max="8712" width="0" style="1" hidden="1" customWidth="1"/>
    <col min="8713" max="8713" width="15" style="1" customWidth="1"/>
    <col min="8714" max="8714" width="16.83203125" style="1" customWidth="1"/>
    <col min="8715" max="8715" width="14.6640625" style="1" customWidth="1"/>
    <col min="8716" max="8716" width="16.33203125" style="1" customWidth="1"/>
    <col min="8717" max="8717" width="0" style="1" hidden="1" customWidth="1"/>
    <col min="8718" max="8718" width="13.1640625" style="1" customWidth="1"/>
    <col min="8719" max="8719" width="17.33203125" style="1" customWidth="1"/>
    <col min="8720" max="8720" width="14.6640625" style="1" customWidth="1"/>
    <col min="8721" max="8721" width="19.6640625" style="1" customWidth="1"/>
    <col min="8722" max="8722" width="0" style="1" hidden="1" customWidth="1"/>
    <col min="8723" max="8723" width="15.5" style="1" customWidth="1"/>
    <col min="8724" max="8724" width="12.6640625" style="1" customWidth="1"/>
    <col min="8725" max="8960" width="9.33203125" style="1"/>
    <col min="8961" max="8961" width="0" style="1" hidden="1" customWidth="1"/>
    <col min="8962" max="8962" width="17.33203125" style="1" customWidth="1"/>
    <col min="8963" max="8963" width="15.33203125" style="1" customWidth="1"/>
    <col min="8964" max="8964" width="15.1640625" style="1" customWidth="1"/>
    <col min="8965" max="8965" width="34.6640625" style="1" customWidth="1"/>
    <col min="8966" max="8966" width="14.5" style="1" customWidth="1"/>
    <col min="8967" max="8967" width="12.6640625" style="1" customWidth="1"/>
    <col min="8968" max="8968" width="0" style="1" hidden="1" customWidth="1"/>
    <col min="8969" max="8969" width="15" style="1" customWidth="1"/>
    <col min="8970" max="8970" width="16.83203125" style="1" customWidth="1"/>
    <col min="8971" max="8971" width="14.6640625" style="1" customWidth="1"/>
    <col min="8972" max="8972" width="16.33203125" style="1" customWidth="1"/>
    <col min="8973" max="8973" width="0" style="1" hidden="1" customWidth="1"/>
    <col min="8974" max="8974" width="13.1640625" style="1" customWidth="1"/>
    <col min="8975" max="8975" width="17.33203125" style="1" customWidth="1"/>
    <col min="8976" max="8976" width="14.6640625" style="1" customWidth="1"/>
    <col min="8977" max="8977" width="19.6640625" style="1" customWidth="1"/>
    <col min="8978" max="8978" width="0" style="1" hidden="1" customWidth="1"/>
    <col min="8979" max="8979" width="15.5" style="1" customWidth="1"/>
    <col min="8980" max="8980" width="12.6640625" style="1" customWidth="1"/>
    <col min="8981" max="9216" width="9.33203125" style="1"/>
    <col min="9217" max="9217" width="0" style="1" hidden="1" customWidth="1"/>
    <col min="9218" max="9218" width="17.33203125" style="1" customWidth="1"/>
    <col min="9219" max="9219" width="15.33203125" style="1" customWidth="1"/>
    <col min="9220" max="9220" width="15.1640625" style="1" customWidth="1"/>
    <col min="9221" max="9221" width="34.6640625" style="1" customWidth="1"/>
    <col min="9222" max="9222" width="14.5" style="1" customWidth="1"/>
    <col min="9223" max="9223" width="12.6640625" style="1" customWidth="1"/>
    <col min="9224" max="9224" width="0" style="1" hidden="1" customWidth="1"/>
    <col min="9225" max="9225" width="15" style="1" customWidth="1"/>
    <col min="9226" max="9226" width="16.83203125" style="1" customWidth="1"/>
    <col min="9227" max="9227" width="14.6640625" style="1" customWidth="1"/>
    <col min="9228" max="9228" width="16.33203125" style="1" customWidth="1"/>
    <col min="9229" max="9229" width="0" style="1" hidden="1" customWidth="1"/>
    <col min="9230" max="9230" width="13.1640625" style="1" customWidth="1"/>
    <col min="9231" max="9231" width="17.33203125" style="1" customWidth="1"/>
    <col min="9232" max="9232" width="14.6640625" style="1" customWidth="1"/>
    <col min="9233" max="9233" width="19.6640625" style="1" customWidth="1"/>
    <col min="9234" max="9234" width="0" style="1" hidden="1" customWidth="1"/>
    <col min="9235" max="9235" width="15.5" style="1" customWidth="1"/>
    <col min="9236" max="9236" width="12.6640625" style="1" customWidth="1"/>
    <col min="9237" max="9472" width="9.33203125" style="1"/>
    <col min="9473" max="9473" width="0" style="1" hidden="1" customWidth="1"/>
    <col min="9474" max="9474" width="17.33203125" style="1" customWidth="1"/>
    <col min="9475" max="9475" width="15.33203125" style="1" customWidth="1"/>
    <col min="9476" max="9476" width="15.1640625" style="1" customWidth="1"/>
    <col min="9477" max="9477" width="34.6640625" style="1" customWidth="1"/>
    <col min="9478" max="9478" width="14.5" style="1" customWidth="1"/>
    <col min="9479" max="9479" width="12.6640625" style="1" customWidth="1"/>
    <col min="9480" max="9480" width="0" style="1" hidden="1" customWidth="1"/>
    <col min="9481" max="9481" width="15" style="1" customWidth="1"/>
    <col min="9482" max="9482" width="16.83203125" style="1" customWidth="1"/>
    <col min="9483" max="9483" width="14.6640625" style="1" customWidth="1"/>
    <col min="9484" max="9484" width="16.33203125" style="1" customWidth="1"/>
    <col min="9485" max="9485" width="0" style="1" hidden="1" customWidth="1"/>
    <col min="9486" max="9486" width="13.1640625" style="1" customWidth="1"/>
    <col min="9487" max="9487" width="17.33203125" style="1" customWidth="1"/>
    <col min="9488" max="9488" width="14.6640625" style="1" customWidth="1"/>
    <col min="9489" max="9489" width="19.6640625" style="1" customWidth="1"/>
    <col min="9490" max="9490" width="0" style="1" hidden="1" customWidth="1"/>
    <col min="9491" max="9491" width="15.5" style="1" customWidth="1"/>
    <col min="9492" max="9492" width="12.6640625" style="1" customWidth="1"/>
    <col min="9493" max="9728" width="9.33203125" style="1"/>
    <col min="9729" max="9729" width="0" style="1" hidden="1" customWidth="1"/>
    <col min="9730" max="9730" width="17.33203125" style="1" customWidth="1"/>
    <col min="9731" max="9731" width="15.33203125" style="1" customWidth="1"/>
    <col min="9732" max="9732" width="15.1640625" style="1" customWidth="1"/>
    <col min="9733" max="9733" width="34.6640625" style="1" customWidth="1"/>
    <col min="9734" max="9734" width="14.5" style="1" customWidth="1"/>
    <col min="9735" max="9735" width="12.6640625" style="1" customWidth="1"/>
    <col min="9736" max="9736" width="0" style="1" hidden="1" customWidth="1"/>
    <col min="9737" max="9737" width="15" style="1" customWidth="1"/>
    <col min="9738" max="9738" width="16.83203125" style="1" customWidth="1"/>
    <col min="9739" max="9739" width="14.6640625" style="1" customWidth="1"/>
    <col min="9740" max="9740" width="16.33203125" style="1" customWidth="1"/>
    <col min="9741" max="9741" width="0" style="1" hidden="1" customWidth="1"/>
    <col min="9742" max="9742" width="13.1640625" style="1" customWidth="1"/>
    <col min="9743" max="9743" width="17.33203125" style="1" customWidth="1"/>
    <col min="9744" max="9744" width="14.6640625" style="1" customWidth="1"/>
    <col min="9745" max="9745" width="19.6640625" style="1" customWidth="1"/>
    <col min="9746" max="9746" width="0" style="1" hidden="1" customWidth="1"/>
    <col min="9747" max="9747" width="15.5" style="1" customWidth="1"/>
    <col min="9748" max="9748" width="12.6640625" style="1" customWidth="1"/>
    <col min="9749" max="9984" width="9.33203125" style="1"/>
    <col min="9985" max="9985" width="0" style="1" hidden="1" customWidth="1"/>
    <col min="9986" max="9986" width="17.33203125" style="1" customWidth="1"/>
    <col min="9987" max="9987" width="15.33203125" style="1" customWidth="1"/>
    <col min="9988" max="9988" width="15.1640625" style="1" customWidth="1"/>
    <col min="9989" max="9989" width="34.6640625" style="1" customWidth="1"/>
    <col min="9990" max="9990" width="14.5" style="1" customWidth="1"/>
    <col min="9991" max="9991" width="12.6640625" style="1" customWidth="1"/>
    <col min="9992" max="9992" width="0" style="1" hidden="1" customWidth="1"/>
    <col min="9993" max="9993" width="15" style="1" customWidth="1"/>
    <col min="9994" max="9994" width="16.83203125" style="1" customWidth="1"/>
    <col min="9995" max="9995" width="14.6640625" style="1" customWidth="1"/>
    <col min="9996" max="9996" width="16.33203125" style="1" customWidth="1"/>
    <col min="9997" max="9997" width="0" style="1" hidden="1" customWidth="1"/>
    <col min="9998" max="9998" width="13.1640625" style="1" customWidth="1"/>
    <col min="9999" max="9999" width="17.33203125" style="1" customWidth="1"/>
    <col min="10000" max="10000" width="14.6640625" style="1" customWidth="1"/>
    <col min="10001" max="10001" width="19.6640625" style="1" customWidth="1"/>
    <col min="10002" max="10002" width="0" style="1" hidden="1" customWidth="1"/>
    <col min="10003" max="10003" width="15.5" style="1" customWidth="1"/>
    <col min="10004" max="10004" width="12.6640625" style="1" customWidth="1"/>
    <col min="10005" max="10240" width="9.33203125" style="1"/>
    <col min="10241" max="10241" width="0" style="1" hidden="1" customWidth="1"/>
    <col min="10242" max="10242" width="17.33203125" style="1" customWidth="1"/>
    <col min="10243" max="10243" width="15.33203125" style="1" customWidth="1"/>
    <col min="10244" max="10244" width="15.1640625" style="1" customWidth="1"/>
    <col min="10245" max="10245" width="34.6640625" style="1" customWidth="1"/>
    <col min="10246" max="10246" width="14.5" style="1" customWidth="1"/>
    <col min="10247" max="10247" width="12.6640625" style="1" customWidth="1"/>
    <col min="10248" max="10248" width="0" style="1" hidden="1" customWidth="1"/>
    <col min="10249" max="10249" width="15" style="1" customWidth="1"/>
    <col min="10250" max="10250" width="16.83203125" style="1" customWidth="1"/>
    <col min="10251" max="10251" width="14.6640625" style="1" customWidth="1"/>
    <col min="10252" max="10252" width="16.33203125" style="1" customWidth="1"/>
    <col min="10253" max="10253" width="0" style="1" hidden="1" customWidth="1"/>
    <col min="10254" max="10254" width="13.1640625" style="1" customWidth="1"/>
    <col min="10255" max="10255" width="17.33203125" style="1" customWidth="1"/>
    <col min="10256" max="10256" width="14.6640625" style="1" customWidth="1"/>
    <col min="10257" max="10257" width="19.6640625" style="1" customWidth="1"/>
    <col min="10258" max="10258" width="0" style="1" hidden="1" customWidth="1"/>
    <col min="10259" max="10259" width="15.5" style="1" customWidth="1"/>
    <col min="10260" max="10260" width="12.6640625" style="1" customWidth="1"/>
    <col min="10261" max="10496" width="9.33203125" style="1"/>
    <col min="10497" max="10497" width="0" style="1" hidden="1" customWidth="1"/>
    <col min="10498" max="10498" width="17.33203125" style="1" customWidth="1"/>
    <col min="10499" max="10499" width="15.33203125" style="1" customWidth="1"/>
    <col min="10500" max="10500" width="15.1640625" style="1" customWidth="1"/>
    <col min="10501" max="10501" width="34.6640625" style="1" customWidth="1"/>
    <col min="10502" max="10502" width="14.5" style="1" customWidth="1"/>
    <col min="10503" max="10503" width="12.6640625" style="1" customWidth="1"/>
    <col min="10504" max="10504" width="0" style="1" hidden="1" customWidth="1"/>
    <col min="10505" max="10505" width="15" style="1" customWidth="1"/>
    <col min="10506" max="10506" width="16.83203125" style="1" customWidth="1"/>
    <col min="10507" max="10507" width="14.6640625" style="1" customWidth="1"/>
    <col min="10508" max="10508" width="16.33203125" style="1" customWidth="1"/>
    <col min="10509" max="10509" width="0" style="1" hidden="1" customWidth="1"/>
    <col min="10510" max="10510" width="13.1640625" style="1" customWidth="1"/>
    <col min="10511" max="10511" width="17.33203125" style="1" customWidth="1"/>
    <col min="10512" max="10512" width="14.6640625" style="1" customWidth="1"/>
    <col min="10513" max="10513" width="19.6640625" style="1" customWidth="1"/>
    <col min="10514" max="10514" width="0" style="1" hidden="1" customWidth="1"/>
    <col min="10515" max="10515" width="15.5" style="1" customWidth="1"/>
    <col min="10516" max="10516" width="12.6640625" style="1" customWidth="1"/>
    <col min="10517" max="10752" width="9.33203125" style="1"/>
    <col min="10753" max="10753" width="0" style="1" hidden="1" customWidth="1"/>
    <col min="10754" max="10754" width="17.33203125" style="1" customWidth="1"/>
    <col min="10755" max="10755" width="15.33203125" style="1" customWidth="1"/>
    <col min="10756" max="10756" width="15.1640625" style="1" customWidth="1"/>
    <col min="10757" max="10757" width="34.6640625" style="1" customWidth="1"/>
    <col min="10758" max="10758" width="14.5" style="1" customWidth="1"/>
    <col min="10759" max="10759" width="12.6640625" style="1" customWidth="1"/>
    <col min="10760" max="10760" width="0" style="1" hidden="1" customWidth="1"/>
    <col min="10761" max="10761" width="15" style="1" customWidth="1"/>
    <col min="10762" max="10762" width="16.83203125" style="1" customWidth="1"/>
    <col min="10763" max="10763" width="14.6640625" style="1" customWidth="1"/>
    <col min="10764" max="10764" width="16.33203125" style="1" customWidth="1"/>
    <col min="10765" max="10765" width="0" style="1" hidden="1" customWidth="1"/>
    <col min="10766" max="10766" width="13.1640625" style="1" customWidth="1"/>
    <col min="10767" max="10767" width="17.33203125" style="1" customWidth="1"/>
    <col min="10768" max="10768" width="14.6640625" style="1" customWidth="1"/>
    <col min="10769" max="10769" width="19.6640625" style="1" customWidth="1"/>
    <col min="10770" max="10770" width="0" style="1" hidden="1" customWidth="1"/>
    <col min="10771" max="10771" width="15.5" style="1" customWidth="1"/>
    <col min="10772" max="10772" width="12.6640625" style="1" customWidth="1"/>
    <col min="10773" max="11008" width="9.33203125" style="1"/>
    <col min="11009" max="11009" width="0" style="1" hidden="1" customWidth="1"/>
    <col min="11010" max="11010" width="17.33203125" style="1" customWidth="1"/>
    <col min="11011" max="11011" width="15.33203125" style="1" customWidth="1"/>
    <col min="11012" max="11012" width="15.1640625" style="1" customWidth="1"/>
    <col min="11013" max="11013" width="34.6640625" style="1" customWidth="1"/>
    <col min="11014" max="11014" width="14.5" style="1" customWidth="1"/>
    <col min="11015" max="11015" width="12.6640625" style="1" customWidth="1"/>
    <col min="11016" max="11016" width="0" style="1" hidden="1" customWidth="1"/>
    <col min="11017" max="11017" width="15" style="1" customWidth="1"/>
    <col min="11018" max="11018" width="16.83203125" style="1" customWidth="1"/>
    <col min="11019" max="11019" width="14.6640625" style="1" customWidth="1"/>
    <col min="11020" max="11020" width="16.33203125" style="1" customWidth="1"/>
    <col min="11021" max="11021" width="0" style="1" hidden="1" customWidth="1"/>
    <col min="11022" max="11022" width="13.1640625" style="1" customWidth="1"/>
    <col min="11023" max="11023" width="17.33203125" style="1" customWidth="1"/>
    <col min="11024" max="11024" width="14.6640625" style="1" customWidth="1"/>
    <col min="11025" max="11025" width="19.6640625" style="1" customWidth="1"/>
    <col min="11026" max="11026" width="0" style="1" hidden="1" customWidth="1"/>
    <col min="11027" max="11027" width="15.5" style="1" customWidth="1"/>
    <col min="11028" max="11028" width="12.6640625" style="1" customWidth="1"/>
    <col min="11029" max="11264" width="9.33203125" style="1"/>
    <col min="11265" max="11265" width="0" style="1" hidden="1" customWidth="1"/>
    <col min="11266" max="11266" width="17.33203125" style="1" customWidth="1"/>
    <col min="11267" max="11267" width="15.33203125" style="1" customWidth="1"/>
    <col min="11268" max="11268" width="15.1640625" style="1" customWidth="1"/>
    <col min="11269" max="11269" width="34.6640625" style="1" customWidth="1"/>
    <col min="11270" max="11270" width="14.5" style="1" customWidth="1"/>
    <col min="11271" max="11271" width="12.6640625" style="1" customWidth="1"/>
    <col min="11272" max="11272" width="0" style="1" hidden="1" customWidth="1"/>
    <col min="11273" max="11273" width="15" style="1" customWidth="1"/>
    <col min="11274" max="11274" width="16.83203125" style="1" customWidth="1"/>
    <col min="11275" max="11275" width="14.6640625" style="1" customWidth="1"/>
    <col min="11276" max="11276" width="16.33203125" style="1" customWidth="1"/>
    <col min="11277" max="11277" width="0" style="1" hidden="1" customWidth="1"/>
    <col min="11278" max="11278" width="13.1640625" style="1" customWidth="1"/>
    <col min="11279" max="11279" width="17.33203125" style="1" customWidth="1"/>
    <col min="11280" max="11280" width="14.6640625" style="1" customWidth="1"/>
    <col min="11281" max="11281" width="19.6640625" style="1" customWidth="1"/>
    <col min="11282" max="11282" width="0" style="1" hidden="1" customWidth="1"/>
    <col min="11283" max="11283" width="15.5" style="1" customWidth="1"/>
    <col min="11284" max="11284" width="12.6640625" style="1" customWidth="1"/>
    <col min="11285" max="11520" width="9.33203125" style="1"/>
    <col min="11521" max="11521" width="0" style="1" hidden="1" customWidth="1"/>
    <col min="11522" max="11522" width="17.33203125" style="1" customWidth="1"/>
    <col min="11523" max="11523" width="15.33203125" style="1" customWidth="1"/>
    <col min="11524" max="11524" width="15.1640625" style="1" customWidth="1"/>
    <col min="11525" max="11525" width="34.6640625" style="1" customWidth="1"/>
    <col min="11526" max="11526" width="14.5" style="1" customWidth="1"/>
    <col min="11527" max="11527" width="12.6640625" style="1" customWidth="1"/>
    <col min="11528" max="11528" width="0" style="1" hidden="1" customWidth="1"/>
    <col min="11529" max="11529" width="15" style="1" customWidth="1"/>
    <col min="11530" max="11530" width="16.83203125" style="1" customWidth="1"/>
    <col min="11531" max="11531" width="14.6640625" style="1" customWidth="1"/>
    <col min="11532" max="11532" width="16.33203125" style="1" customWidth="1"/>
    <col min="11533" max="11533" width="0" style="1" hidden="1" customWidth="1"/>
    <col min="11534" max="11534" width="13.1640625" style="1" customWidth="1"/>
    <col min="11535" max="11535" width="17.33203125" style="1" customWidth="1"/>
    <col min="11536" max="11536" width="14.6640625" style="1" customWidth="1"/>
    <col min="11537" max="11537" width="19.6640625" style="1" customWidth="1"/>
    <col min="11538" max="11538" width="0" style="1" hidden="1" customWidth="1"/>
    <col min="11539" max="11539" width="15.5" style="1" customWidth="1"/>
    <col min="11540" max="11540" width="12.6640625" style="1" customWidth="1"/>
    <col min="11541" max="11776" width="9.33203125" style="1"/>
    <col min="11777" max="11777" width="0" style="1" hidden="1" customWidth="1"/>
    <col min="11778" max="11778" width="17.33203125" style="1" customWidth="1"/>
    <col min="11779" max="11779" width="15.33203125" style="1" customWidth="1"/>
    <col min="11780" max="11780" width="15.1640625" style="1" customWidth="1"/>
    <col min="11781" max="11781" width="34.6640625" style="1" customWidth="1"/>
    <col min="11782" max="11782" width="14.5" style="1" customWidth="1"/>
    <col min="11783" max="11783" width="12.6640625" style="1" customWidth="1"/>
    <col min="11784" max="11784" width="0" style="1" hidden="1" customWidth="1"/>
    <col min="11785" max="11785" width="15" style="1" customWidth="1"/>
    <col min="11786" max="11786" width="16.83203125" style="1" customWidth="1"/>
    <col min="11787" max="11787" width="14.6640625" style="1" customWidth="1"/>
    <col min="11788" max="11788" width="16.33203125" style="1" customWidth="1"/>
    <col min="11789" max="11789" width="0" style="1" hidden="1" customWidth="1"/>
    <col min="11790" max="11790" width="13.1640625" style="1" customWidth="1"/>
    <col min="11791" max="11791" width="17.33203125" style="1" customWidth="1"/>
    <col min="11792" max="11792" width="14.6640625" style="1" customWidth="1"/>
    <col min="11793" max="11793" width="19.6640625" style="1" customWidth="1"/>
    <col min="11794" max="11794" width="0" style="1" hidden="1" customWidth="1"/>
    <col min="11795" max="11795" width="15.5" style="1" customWidth="1"/>
    <col min="11796" max="11796" width="12.6640625" style="1" customWidth="1"/>
    <col min="11797" max="12032" width="9.33203125" style="1"/>
    <col min="12033" max="12033" width="0" style="1" hidden="1" customWidth="1"/>
    <col min="12034" max="12034" width="17.33203125" style="1" customWidth="1"/>
    <col min="12035" max="12035" width="15.33203125" style="1" customWidth="1"/>
    <col min="12036" max="12036" width="15.1640625" style="1" customWidth="1"/>
    <col min="12037" max="12037" width="34.6640625" style="1" customWidth="1"/>
    <col min="12038" max="12038" width="14.5" style="1" customWidth="1"/>
    <col min="12039" max="12039" width="12.6640625" style="1" customWidth="1"/>
    <col min="12040" max="12040" width="0" style="1" hidden="1" customWidth="1"/>
    <col min="12041" max="12041" width="15" style="1" customWidth="1"/>
    <col min="12042" max="12042" width="16.83203125" style="1" customWidth="1"/>
    <col min="12043" max="12043" width="14.6640625" style="1" customWidth="1"/>
    <col min="12044" max="12044" width="16.33203125" style="1" customWidth="1"/>
    <col min="12045" max="12045" width="0" style="1" hidden="1" customWidth="1"/>
    <col min="12046" max="12046" width="13.1640625" style="1" customWidth="1"/>
    <col min="12047" max="12047" width="17.33203125" style="1" customWidth="1"/>
    <col min="12048" max="12048" width="14.6640625" style="1" customWidth="1"/>
    <col min="12049" max="12049" width="19.6640625" style="1" customWidth="1"/>
    <col min="12050" max="12050" width="0" style="1" hidden="1" customWidth="1"/>
    <col min="12051" max="12051" width="15.5" style="1" customWidth="1"/>
    <col min="12052" max="12052" width="12.6640625" style="1" customWidth="1"/>
    <col min="12053" max="12288" width="9.33203125" style="1"/>
    <col min="12289" max="12289" width="0" style="1" hidden="1" customWidth="1"/>
    <col min="12290" max="12290" width="17.33203125" style="1" customWidth="1"/>
    <col min="12291" max="12291" width="15.33203125" style="1" customWidth="1"/>
    <col min="12292" max="12292" width="15.1640625" style="1" customWidth="1"/>
    <col min="12293" max="12293" width="34.6640625" style="1" customWidth="1"/>
    <col min="12294" max="12294" width="14.5" style="1" customWidth="1"/>
    <col min="12295" max="12295" width="12.6640625" style="1" customWidth="1"/>
    <col min="12296" max="12296" width="0" style="1" hidden="1" customWidth="1"/>
    <col min="12297" max="12297" width="15" style="1" customWidth="1"/>
    <col min="12298" max="12298" width="16.83203125" style="1" customWidth="1"/>
    <col min="12299" max="12299" width="14.6640625" style="1" customWidth="1"/>
    <col min="12300" max="12300" width="16.33203125" style="1" customWidth="1"/>
    <col min="12301" max="12301" width="0" style="1" hidden="1" customWidth="1"/>
    <col min="12302" max="12302" width="13.1640625" style="1" customWidth="1"/>
    <col min="12303" max="12303" width="17.33203125" style="1" customWidth="1"/>
    <col min="12304" max="12304" width="14.6640625" style="1" customWidth="1"/>
    <col min="12305" max="12305" width="19.6640625" style="1" customWidth="1"/>
    <col min="12306" max="12306" width="0" style="1" hidden="1" customWidth="1"/>
    <col min="12307" max="12307" width="15.5" style="1" customWidth="1"/>
    <col min="12308" max="12308" width="12.6640625" style="1" customWidth="1"/>
    <col min="12309" max="12544" width="9.33203125" style="1"/>
    <col min="12545" max="12545" width="0" style="1" hidden="1" customWidth="1"/>
    <col min="12546" max="12546" width="17.33203125" style="1" customWidth="1"/>
    <col min="12547" max="12547" width="15.33203125" style="1" customWidth="1"/>
    <col min="12548" max="12548" width="15.1640625" style="1" customWidth="1"/>
    <col min="12549" max="12549" width="34.6640625" style="1" customWidth="1"/>
    <col min="12550" max="12550" width="14.5" style="1" customWidth="1"/>
    <col min="12551" max="12551" width="12.6640625" style="1" customWidth="1"/>
    <col min="12552" max="12552" width="0" style="1" hidden="1" customWidth="1"/>
    <col min="12553" max="12553" width="15" style="1" customWidth="1"/>
    <col min="12554" max="12554" width="16.83203125" style="1" customWidth="1"/>
    <col min="12555" max="12555" width="14.6640625" style="1" customWidth="1"/>
    <col min="12556" max="12556" width="16.33203125" style="1" customWidth="1"/>
    <col min="12557" max="12557" width="0" style="1" hidden="1" customWidth="1"/>
    <col min="12558" max="12558" width="13.1640625" style="1" customWidth="1"/>
    <col min="12559" max="12559" width="17.33203125" style="1" customWidth="1"/>
    <col min="12560" max="12560" width="14.6640625" style="1" customWidth="1"/>
    <col min="12561" max="12561" width="19.6640625" style="1" customWidth="1"/>
    <col min="12562" max="12562" width="0" style="1" hidden="1" customWidth="1"/>
    <col min="12563" max="12563" width="15.5" style="1" customWidth="1"/>
    <col min="12564" max="12564" width="12.6640625" style="1" customWidth="1"/>
    <col min="12565" max="12800" width="9.33203125" style="1"/>
    <col min="12801" max="12801" width="0" style="1" hidden="1" customWidth="1"/>
    <col min="12802" max="12802" width="17.33203125" style="1" customWidth="1"/>
    <col min="12803" max="12803" width="15.33203125" style="1" customWidth="1"/>
    <col min="12804" max="12804" width="15.1640625" style="1" customWidth="1"/>
    <col min="12805" max="12805" width="34.6640625" style="1" customWidth="1"/>
    <col min="12806" max="12806" width="14.5" style="1" customWidth="1"/>
    <col min="12807" max="12807" width="12.6640625" style="1" customWidth="1"/>
    <col min="12808" max="12808" width="0" style="1" hidden="1" customWidth="1"/>
    <col min="12809" max="12809" width="15" style="1" customWidth="1"/>
    <col min="12810" max="12810" width="16.83203125" style="1" customWidth="1"/>
    <col min="12811" max="12811" width="14.6640625" style="1" customWidth="1"/>
    <col min="12812" max="12812" width="16.33203125" style="1" customWidth="1"/>
    <col min="12813" max="12813" width="0" style="1" hidden="1" customWidth="1"/>
    <col min="12814" max="12814" width="13.1640625" style="1" customWidth="1"/>
    <col min="12815" max="12815" width="17.33203125" style="1" customWidth="1"/>
    <col min="12816" max="12816" width="14.6640625" style="1" customWidth="1"/>
    <col min="12817" max="12817" width="19.6640625" style="1" customWidth="1"/>
    <col min="12818" max="12818" width="0" style="1" hidden="1" customWidth="1"/>
    <col min="12819" max="12819" width="15.5" style="1" customWidth="1"/>
    <col min="12820" max="12820" width="12.6640625" style="1" customWidth="1"/>
    <col min="12821" max="13056" width="9.33203125" style="1"/>
    <col min="13057" max="13057" width="0" style="1" hidden="1" customWidth="1"/>
    <col min="13058" max="13058" width="17.33203125" style="1" customWidth="1"/>
    <col min="13059" max="13059" width="15.33203125" style="1" customWidth="1"/>
    <col min="13060" max="13060" width="15.1640625" style="1" customWidth="1"/>
    <col min="13061" max="13061" width="34.6640625" style="1" customWidth="1"/>
    <col min="13062" max="13062" width="14.5" style="1" customWidth="1"/>
    <col min="13063" max="13063" width="12.6640625" style="1" customWidth="1"/>
    <col min="13064" max="13064" width="0" style="1" hidden="1" customWidth="1"/>
    <col min="13065" max="13065" width="15" style="1" customWidth="1"/>
    <col min="13066" max="13066" width="16.83203125" style="1" customWidth="1"/>
    <col min="13067" max="13067" width="14.6640625" style="1" customWidth="1"/>
    <col min="13068" max="13068" width="16.33203125" style="1" customWidth="1"/>
    <col min="13069" max="13069" width="0" style="1" hidden="1" customWidth="1"/>
    <col min="13070" max="13070" width="13.1640625" style="1" customWidth="1"/>
    <col min="13071" max="13071" width="17.33203125" style="1" customWidth="1"/>
    <col min="13072" max="13072" width="14.6640625" style="1" customWidth="1"/>
    <col min="13073" max="13073" width="19.6640625" style="1" customWidth="1"/>
    <col min="13074" max="13074" width="0" style="1" hidden="1" customWidth="1"/>
    <col min="13075" max="13075" width="15.5" style="1" customWidth="1"/>
    <col min="13076" max="13076" width="12.6640625" style="1" customWidth="1"/>
    <col min="13077" max="13312" width="9.33203125" style="1"/>
    <col min="13313" max="13313" width="0" style="1" hidden="1" customWidth="1"/>
    <col min="13314" max="13314" width="17.33203125" style="1" customWidth="1"/>
    <col min="13315" max="13315" width="15.33203125" style="1" customWidth="1"/>
    <col min="13316" max="13316" width="15.1640625" style="1" customWidth="1"/>
    <col min="13317" max="13317" width="34.6640625" style="1" customWidth="1"/>
    <col min="13318" max="13318" width="14.5" style="1" customWidth="1"/>
    <col min="13319" max="13319" width="12.6640625" style="1" customWidth="1"/>
    <col min="13320" max="13320" width="0" style="1" hidden="1" customWidth="1"/>
    <col min="13321" max="13321" width="15" style="1" customWidth="1"/>
    <col min="13322" max="13322" width="16.83203125" style="1" customWidth="1"/>
    <col min="13323" max="13323" width="14.6640625" style="1" customWidth="1"/>
    <col min="13324" max="13324" width="16.33203125" style="1" customWidth="1"/>
    <col min="13325" max="13325" width="0" style="1" hidden="1" customWidth="1"/>
    <col min="13326" max="13326" width="13.1640625" style="1" customWidth="1"/>
    <col min="13327" max="13327" width="17.33203125" style="1" customWidth="1"/>
    <col min="13328" max="13328" width="14.6640625" style="1" customWidth="1"/>
    <col min="13329" max="13329" width="19.6640625" style="1" customWidth="1"/>
    <col min="13330" max="13330" width="0" style="1" hidden="1" customWidth="1"/>
    <col min="13331" max="13331" width="15.5" style="1" customWidth="1"/>
    <col min="13332" max="13332" width="12.6640625" style="1" customWidth="1"/>
    <col min="13333" max="13568" width="9.33203125" style="1"/>
    <col min="13569" max="13569" width="0" style="1" hidden="1" customWidth="1"/>
    <col min="13570" max="13570" width="17.33203125" style="1" customWidth="1"/>
    <col min="13571" max="13571" width="15.33203125" style="1" customWidth="1"/>
    <col min="13572" max="13572" width="15.1640625" style="1" customWidth="1"/>
    <col min="13573" max="13573" width="34.6640625" style="1" customWidth="1"/>
    <col min="13574" max="13574" width="14.5" style="1" customWidth="1"/>
    <col min="13575" max="13575" width="12.6640625" style="1" customWidth="1"/>
    <col min="13576" max="13576" width="0" style="1" hidden="1" customWidth="1"/>
    <col min="13577" max="13577" width="15" style="1" customWidth="1"/>
    <col min="13578" max="13578" width="16.83203125" style="1" customWidth="1"/>
    <col min="13579" max="13579" width="14.6640625" style="1" customWidth="1"/>
    <col min="13580" max="13580" width="16.33203125" style="1" customWidth="1"/>
    <col min="13581" max="13581" width="0" style="1" hidden="1" customWidth="1"/>
    <col min="13582" max="13582" width="13.1640625" style="1" customWidth="1"/>
    <col min="13583" max="13583" width="17.33203125" style="1" customWidth="1"/>
    <col min="13584" max="13584" width="14.6640625" style="1" customWidth="1"/>
    <col min="13585" max="13585" width="19.6640625" style="1" customWidth="1"/>
    <col min="13586" max="13586" width="0" style="1" hidden="1" customWidth="1"/>
    <col min="13587" max="13587" width="15.5" style="1" customWidth="1"/>
    <col min="13588" max="13588" width="12.6640625" style="1" customWidth="1"/>
    <col min="13589" max="13824" width="9.33203125" style="1"/>
    <col min="13825" max="13825" width="0" style="1" hidden="1" customWidth="1"/>
    <col min="13826" max="13826" width="17.33203125" style="1" customWidth="1"/>
    <col min="13827" max="13827" width="15.33203125" style="1" customWidth="1"/>
    <col min="13828" max="13828" width="15.1640625" style="1" customWidth="1"/>
    <col min="13829" max="13829" width="34.6640625" style="1" customWidth="1"/>
    <col min="13830" max="13830" width="14.5" style="1" customWidth="1"/>
    <col min="13831" max="13831" width="12.6640625" style="1" customWidth="1"/>
    <col min="13832" max="13832" width="0" style="1" hidden="1" customWidth="1"/>
    <col min="13833" max="13833" width="15" style="1" customWidth="1"/>
    <col min="13834" max="13834" width="16.83203125" style="1" customWidth="1"/>
    <col min="13835" max="13835" width="14.6640625" style="1" customWidth="1"/>
    <col min="13836" max="13836" width="16.33203125" style="1" customWidth="1"/>
    <col min="13837" max="13837" width="0" style="1" hidden="1" customWidth="1"/>
    <col min="13838" max="13838" width="13.1640625" style="1" customWidth="1"/>
    <col min="13839" max="13839" width="17.33203125" style="1" customWidth="1"/>
    <col min="13840" max="13840" width="14.6640625" style="1" customWidth="1"/>
    <col min="13841" max="13841" width="19.6640625" style="1" customWidth="1"/>
    <col min="13842" max="13842" width="0" style="1" hidden="1" customWidth="1"/>
    <col min="13843" max="13843" width="15.5" style="1" customWidth="1"/>
    <col min="13844" max="13844" width="12.6640625" style="1" customWidth="1"/>
    <col min="13845" max="14080" width="9.33203125" style="1"/>
    <col min="14081" max="14081" width="0" style="1" hidden="1" customWidth="1"/>
    <col min="14082" max="14082" width="17.33203125" style="1" customWidth="1"/>
    <col min="14083" max="14083" width="15.33203125" style="1" customWidth="1"/>
    <col min="14084" max="14084" width="15.1640625" style="1" customWidth="1"/>
    <col min="14085" max="14085" width="34.6640625" style="1" customWidth="1"/>
    <col min="14086" max="14086" width="14.5" style="1" customWidth="1"/>
    <col min="14087" max="14087" width="12.6640625" style="1" customWidth="1"/>
    <col min="14088" max="14088" width="0" style="1" hidden="1" customWidth="1"/>
    <col min="14089" max="14089" width="15" style="1" customWidth="1"/>
    <col min="14090" max="14090" width="16.83203125" style="1" customWidth="1"/>
    <col min="14091" max="14091" width="14.6640625" style="1" customWidth="1"/>
    <col min="14092" max="14092" width="16.33203125" style="1" customWidth="1"/>
    <col min="14093" max="14093" width="0" style="1" hidden="1" customWidth="1"/>
    <col min="14094" max="14094" width="13.1640625" style="1" customWidth="1"/>
    <col min="14095" max="14095" width="17.33203125" style="1" customWidth="1"/>
    <col min="14096" max="14096" width="14.6640625" style="1" customWidth="1"/>
    <col min="14097" max="14097" width="19.6640625" style="1" customWidth="1"/>
    <col min="14098" max="14098" width="0" style="1" hidden="1" customWidth="1"/>
    <col min="14099" max="14099" width="15.5" style="1" customWidth="1"/>
    <col min="14100" max="14100" width="12.6640625" style="1" customWidth="1"/>
    <col min="14101" max="14336" width="9.33203125" style="1"/>
    <col min="14337" max="14337" width="0" style="1" hidden="1" customWidth="1"/>
    <col min="14338" max="14338" width="17.33203125" style="1" customWidth="1"/>
    <col min="14339" max="14339" width="15.33203125" style="1" customWidth="1"/>
    <col min="14340" max="14340" width="15.1640625" style="1" customWidth="1"/>
    <col min="14341" max="14341" width="34.6640625" style="1" customWidth="1"/>
    <col min="14342" max="14342" width="14.5" style="1" customWidth="1"/>
    <col min="14343" max="14343" width="12.6640625" style="1" customWidth="1"/>
    <col min="14344" max="14344" width="0" style="1" hidden="1" customWidth="1"/>
    <col min="14345" max="14345" width="15" style="1" customWidth="1"/>
    <col min="14346" max="14346" width="16.83203125" style="1" customWidth="1"/>
    <col min="14347" max="14347" width="14.6640625" style="1" customWidth="1"/>
    <col min="14348" max="14348" width="16.33203125" style="1" customWidth="1"/>
    <col min="14349" max="14349" width="0" style="1" hidden="1" customWidth="1"/>
    <col min="14350" max="14350" width="13.1640625" style="1" customWidth="1"/>
    <col min="14351" max="14351" width="17.33203125" style="1" customWidth="1"/>
    <col min="14352" max="14352" width="14.6640625" style="1" customWidth="1"/>
    <col min="14353" max="14353" width="19.6640625" style="1" customWidth="1"/>
    <col min="14354" max="14354" width="0" style="1" hidden="1" customWidth="1"/>
    <col min="14355" max="14355" width="15.5" style="1" customWidth="1"/>
    <col min="14356" max="14356" width="12.6640625" style="1" customWidth="1"/>
    <col min="14357" max="14592" width="9.33203125" style="1"/>
    <col min="14593" max="14593" width="0" style="1" hidden="1" customWidth="1"/>
    <col min="14594" max="14594" width="17.33203125" style="1" customWidth="1"/>
    <col min="14595" max="14595" width="15.33203125" style="1" customWidth="1"/>
    <col min="14596" max="14596" width="15.1640625" style="1" customWidth="1"/>
    <col min="14597" max="14597" width="34.6640625" style="1" customWidth="1"/>
    <col min="14598" max="14598" width="14.5" style="1" customWidth="1"/>
    <col min="14599" max="14599" width="12.6640625" style="1" customWidth="1"/>
    <col min="14600" max="14600" width="0" style="1" hidden="1" customWidth="1"/>
    <col min="14601" max="14601" width="15" style="1" customWidth="1"/>
    <col min="14602" max="14602" width="16.83203125" style="1" customWidth="1"/>
    <col min="14603" max="14603" width="14.6640625" style="1" customWidth="1"/>
    <col min="14604" max="14604" width="16.33203125" style="1" customWidth="1"/>
    <col min="14605" max="14605" width="0" style="1" hidden="1" customWidth="1"/>
    <col min="14606" max="14606" width="13.1640625" style="1" customWidth="1"/>
    <col min="14607" max="14607" width="17.33203125" style="1" customWidth="1"/>
    <col min="14608" max="14608" width="14.6640625" style="1" customWidth="1"/>
    <col min="14609" max="14609" width="19.6640625" style="1" customWidth="1"/>
    <col min="14610" max="14610" width="0" style="1" hidden="1" customWidth="1"/>
    <col min="14611" max="14611" width="15.5" style="1" customWidth="1"/>
    <col min="14612" max="14612" width="12.6640625" style="1" customWidth="1"/>
    <col min="14613" max="14848" width="9.33203125" style="1"/>
    <col min="14849" max="14849" width="0" style="1" hidden="1" customWidth="1"/>
    <col min="14850" max="14850" width="17.33203125" style="1" customWidth="1"/>
    <col min="14851" max="14851" width="15.33203125" style="1" customWidth="1"/>
    <col min="14852" max="14852" width="15.1640625" style="1" customWidth="1"/>
    <col min="14853" max="14853" width="34.6640625" style="1" customWidth="1"/>
    <col min="14854" max="14854" width="14.5" style="1" customWidth="1"/>
    <col min="14855" max="14855" width="12.6640625" style="1" customWidth="1"/>
    <col min="14856" max="14856" width="0" style="1" hidden="1" customWidth="1"/>
    <col min="14857" max="14857" width="15" style="1" customWidth="1"/>
    <col min="14858" max="14858" width="16.83203125" style="1" customWidth="1"/>
    <col min="14859" max="14859" width="14.6640625" style="1" customWidth="1"/>
    <col min="14860" max="14860" width="16.33203125" style="1" customWidth="1"/>
    <col min="14861" max="14861" width="0" style="1" hidden="1" customWidth="1"/>
    <col min="14862" max="14862" width="13.1640625" style="1" customWidth="1"/>
    <col min="14863" max="14863" width="17.33203125" style="1" customWidth="1"/>
    <col min="14864" max="14864" width="14.6640625" style="1" customWidth="1"/>
    <col min="14865" max="14865" width="19.6640625" style="1" customWidth="1"/>
    <col min="14866" max="14866" width="0" style="1" hidden="1" customWidth="1"/>
    <col min="14867" max="14867" width="15.5" style="1" customWidth="1"/>
    <col min="14868" max="14868" width="12.6640625" style="1" customWidth="1"/>
    <col min="14869" max="15104" width="9.33203125" style="1"/>
    <col min="15105" max="15105" width="0" style="1" hidden="1" customWidth="1"/>
    <col min="15106" max="15106" width="17.33203125" style="1" customWidth="1"/>
    <col min="15107" max="15107" width="15.33203125" style="1" customWidth="1"/>
    <col min="15108" max="15108" width="15.1640625" style="1" customWidth="1"/>
    <col min="15109" max="15109" width="34.6640625" style="1" customWidth="1"/>
    <col min="15110" max="15110" width="14.5" style="1" customWidth="1"/>
    <col min="15111" max="15111" width="12.6640625" style="1" customWidth="1"/>
    <col min="15112" max="15112" width="0" style="1" hidden="1" customWidth="1"/>
    <col min="15113" max="15113" width="15" style="1" customWidth="1"/>
    <col min="15114" max="15114" width="16.83203125" style="1" customWidth="1"/>
    <col min="15115" max="15115" width="14.6640625" style="1" customWidth="1"/>
    <col min="15116" max="15116" width="16.33203125" style="1" customWidth="1"/>
    <col min="15117" max="15117" width="0" style="1" hidden="1" customWidth="1"/>
    <col min="15118" max="15118" width="13.1640625" style="1" customWidth="1"/>
    <col min="15119" max="15119" width="17.33203125" style="1" customWidth="1"/>
    <col min="15120" max="15120" width="14.6640625" style="1" customWidth="1"/>
    <col min="15121" max="15121" width="19.6640625" style="1" customWidth="1"/>
    <col min="15122" max="15122" width="0" style="1" hidden="1" customWidth="1"/>
    <col min="15123" max="15123" width="15.5" style="1" customWidth="1"/>
    <col min="15124" max="15124" width="12.6640625" style="1" customWidth="1"/>
    <col min="15125" max="15360" width="9.33203125" style="1"/>
    <col min="15361" max="15361" width="0" style="1" hidden="1" customWidth="1"/>
    <col min="15362" max="15362" width="17.33203125" style="1" customWidth="1"/>
    <col min="15363" max="15363" width="15.33203125" style="1" customWidth="1"/>
    <col min="15364" max="15364" width="15.1640625" style="1" customWidth="1"/>
    <col min="15365" max="15365" width="34.6640625" style="1" customWidth="1"/>
    <col min="15366" max="15366" width="14.5" style="1" customWidth="1"/>
    <col min="15367" max="15367" width="12.6640625" style="1" customWidth="1"/>
    <col min="15368" max="15368" width="0" style="1" hidden="1" customWidth="1"/>
    <col min="15369" max="15369" width="15" style="1" customWidth="1"/>
    <col min="15370" max="15370" width="16.83203125" style="1" customWidth="1"/>
    <col min="15371" max="15371" width="14.6640625" style="1" customWidth="1"/>
    <col min="15372" max="15372" width="16.33203125" style="1" customWidth="1"/>
    <col min="15373" max="15373" width="0" style="1" hidden="1" customWidth="1"/>
    <col min="15374" max="15374" width="13.1640625" style="1" customWidth="1"/>
    <col min="15375" max="15375" width="17.33203125" style="1" customWidth="1"/>
    <col min="15376" max="15376" width="14.6640625" style="1" customWidth="1"/>
    <col min="15377" max="15377" width="19.6640625" style="1" customWidth="1"/>
    <col min="15378" max="15378" width="0" style="1" hidden="1" customWidth="1"/>
    <col min="15379" max="15379" width="15.5" style="1" customWidth="1"/>
    <col min="15380" max="15380" width="12.6640625" style="1" customWidth="1"/>
    <col min="15381" max="15616" width="9.33203125" style="1"/>
    <col min="15617" max="15617" width="0" style="1" hidden="1" customWidth="1"/>
    <col min="15618" max="15618" width="17.33203125" style="1" customWidth="1"/>
    <col min="15619" max="15619" width="15.33203125" style="1" customWidth="1"/>
    <col min="15620" max="15620" width="15.1640625" style="1" customWidth="1"/>
    <col min="15621" max="15621" width="34.6640625" style="1" customWidth="1"/>
    <col min="15622" max="15622" width="14.5" style="1" customWidth="1"/>
    <col min="15623" max="15623" width="12.6640625" style="1" customWidth="1"/>
    <col min="15624" max="15624" width="0" style="1" hidden="1" customWidth="1"/>
    <col min="15625" max="15625" width="15" style="1" customWidth="1"/>
    <col min="15626" max="15626" width="16.83203125" style="1" customWidth="1"/>
    <col min="15627" max="15627" width="14.6640625" style="1" customWidth="1"/>
    <col min="15628" max="15628" width="16.33203125" style="1" customWidth="1"/>
    <col min="15629" max="15629" width="0" style="1" hidden="1" customWidth="1"/>
    <col min="15630" max="15630" width="13.1640625" style="1" customWidth="1"/>
    <col min="15631" max="15631" width="17.33203125" style="1" customWidth="1"/>
    <col min="15632" max="15632" width="14.6640625" style="1" customWidth="1"/>
    <col min="15633" max="15633" width="19.6640625" style="1" customWidth="1"/>
    <col min="15634" max="15634" width="0" style="1" hidden="1" customWidth="1"/>
    <col min="15635" max="15635" width="15.5" style="1" customWidth="1"/>
    <col min="15636" max="15636" width="12.6640625" style="1" customWidth="1"/>
    <col min="15637" max="15872" width="9.33203125" style="1"/>
    <col min="15873" max="15873" width="0" style="1" hidden="1" customWidth="1"/>
    <col min="15874" max="15874" width="17.33203125" style="1" customWidth="1"/>
    <col min="15875" max="15875" width="15.33203125" style="1" customWidth="1"/>
    <col min="15876" max="15876" width="15.1640625" style="1" customWidth="1"/>
    <col min="15877" max="15877" width="34.6640625" style="1" customWidth="1"/>
    <col min="15878" max="15878" width="14.5" style="1" customWidth="1"/>
    <col min="15879" max="15879" width="12.6640625" style="1" customWidth="1"/>
    <col min="15880" max="15880" width="0" style="1" hidden="1" customWidth="1"/>
    <col min="15881" max="15881" width="15" style="1" customWidth="1"/>
    <col min="15882" max="15882" width="16.83203125" style="1" customWidth="1"/>
    <col min="15883" max="15883" width="14.6640625" style="1" customWidth="1"/>
    <col min="15884" max="15884" width="16.33203125" style="1" customWidth="1"/>
    <col min="15885" max="15885" width="0" style="1" hidden="1" customWidth="1"/>
    <col min="15886" max="15886" width="13.1640625" style="1" customWidth="1"/>
    <col min="15887" max="15887" width="17.33203125" style="1" customWidth="1"/>
    <col min="15888" max="15888" width="14.6640625" style="1" customWidth="1"/>
    <col min="15889" max="15889" width="19.6640625" style="1" customWidth="1"/>
    <col min="15890" max="15890" width="0" style="1" hidden="1" customWidth="1"/>
    <col min="15891" max="15891" width="15.5" style="1" customWidth="1"/>
    <col min="15892" max="15892" width="12.6640625" style="1" customWidth="1"/>
    <col min="15893" max="16128" width="9.33203125" style="1"/>
    <col min="16129" max="16129" width="0" style="1" hidden="1" customWidth="1"/>
    <col min="16130" max="16130" width="17.33203125" style="1" customWidth="1"/>
    <col min="16131" max="16131" width="15.33203125" style="1" customWidth="1"/>
    <col min="16132" max="16132" width="15.1640625" style="1" customWidth="1"/>
    <col min="16133" max="16133" width="34.6640625" style="1" customWidth="1"/>
    <col min="16134" max="16134" width="14.5" style="1" customWidth="1"/>
    <col min="16135" max="16135" width="12.6640625" style="1" customWidth="1"/>
    <col min="16136" max="16136" width="0" style="1" hidden="1" customWidth="1"/>
    <col min="16137" max="16137" width="15" style="1" customWidth="1"/>
    <col min="16138" max="16138" width="16.83203125" style="1" customWidth="1"/>
    <col min="16139" max="16139" width="14.6640625" style="1" customWidth="1"/>
    <col min="16140" max="16140" width="16.33203125" style="1" customWidth="1"/>
    <col min="16141" max="16141" width="0" style="1" hidden="1" customWidth="1"/>
    <col min="16142" max="16142" width="13.1640625" style="1" customWidth="1"/>
    <col min="16143" max="16143" width="17.33203125" style="1" customWidth="1"/>
    <col min="16144" max="16144" width="14.6640625" style="1" customWidth="1"/>
    <col min="16145" max="16145" width="19.6640625" style="1" customWidth="1"/>
    <col min="16146" max="16146" width="0" style="1" hidden="1" customWidth="1"/>
    <col min="16147" max="16147" width="15.5" style="1" customWidth="1"/>
    <col min="16148" max="16148" width="12.6640625" style="1" customWidth="1"/>
    <col min="16149" max="16384" width="9.33203125" style="1"/>
  </cols>
  <sheetData>
    <row r="1" spans="1:20">
      <c r="O1" s="110" t="s">
        <v>36</v>
      </c>
      <c r="P1" s="110"/>
      <c r="Q1" s="110"/>
      <c r="R1" s="111"/>
      <c r="S1" s="111"/>
      <c r="T1" s="111"/>
    </row>
    <row r="2" spans="1:20">
      <c r="O2" s="112" t="s">
        <v>37</v>
      </c>
      <c r="P2" s="112"/>
      <c r="Q2" s="112"/>
      <c r="R2" s="112"/>
      <c r="S2" s="112"/>
      <c r="T2" s="112"/>
    </row>
    <row r="3" spans="1:20">
      <c r="O3" s="111" t="s">
        <v>38</v>
      </c>
      <c r="P3" s="10"/>
      <c r="Q3" s="10"/>
      <c r="R3" s="10"/>
      <c r="S3" s="10"/>
      <c r="T3" s="10"/>
    </row>
    <row r="5" spans="1:20" ht="21.75" customHeight="1">
      <c r="A5" s="113" t="s">
        <v>39</v>
      </c>
      <c r="B5" s="113"/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</row>
    <row r="6" spans="1:20" ht="17.25" customHeight="1">
      <c r="C6" s="115" t="s">
        <v>5</v>
      </c>
      <c r="D6" s="115"/>
    </row>
    <row r="7" spans="1:20">
      <c r="C7" s="116" t="s">
        <v>7</v>
      </c>
      <c r="D7" s="116"/>
      <c r="Q7" s="117" t="s">
        <v>6</v>
      </c>
      <c r="R7" s="1" t="s">
        <v>40</v>
      </c>
    </row>
    <row r="8" spans="1:20">
      <c r="C8" s="118"/>
      <c r="D8" s="119"/>
      <c r="Q8" s="117"/>
    </row>
    <row r="9" spans="1:20" ht="29.25" customHeight="1">
      <c r="A9" s="120" t="s">
        <v>41</v>
      </c>
      <c r="B9" s="121" t="s">
        <v>42</v>
      </c>
      <c r="C9" s="121" t="s">
        <v>43</v>
      </c>
      <c r="D9" s="122" t="s">
        <v>44</v>
      </c>
      <c r="E9" s="17" t="s">
        <v>45</v>
      </c>
      <c r="F9" s="123" t="s">
        <v>46</v>
      </c>
      <c r="G9" s="124"/>
      <c r="H9" s="124"/>
      <c r="I9" s="124"/>
      <c r="J9" s="125"/>
      <c r="K9" s="123" t="s">
        <v>47</v>
      </c>
      <c r="L9" s="124"/>
      <c r="M9" s="124"/>
      <c r="N9" s="124"/>
      <c r="O9" s="125"/>
      <c r="P9" s="123" t="s">
        <v>48</v>
      </c>
      <c r="Q9" s="124"/>
      <c r="R9" s="124"/>
      <c r="S9" s="124"/>
      <c r="T9" s="125"/>
    </row>
    <row r="10" spans="1:20" ht="30.75" customHeight="1">
      <c r="A10" s="126"/>
      <c r="B10" s="121"/>
      <c r="C10" s="121"/>
      <c r="D10" s="127"/>
      <c r="E10" s="21"/>
      <c r="F10" s="17" t="s">
        <v>49</v>
      </c>
      <c r="G10" s="128" t="s">
        <v>50</v>
      </c>
      <c r="H10" s="129"/>
      <c r="I10" s="130"/>
      <c r="J10" s="131" t="s">
        <v>51</v>
      </c>
      <c r="K10" s="17" t="s">
        <v>49</v>
      </c>
      <c r="L10" s="128" t="s">
        <v>50</v>
      </c>
      <c r="M10" s="129"/>
      <c r="N10" s="130"/>
      <c r="O10" s="131" t="s">
        <v>51</v>
      </c>
      <c r="P10" s="17" t="s">
        <v>49</v>
      </c>
      <c r="Q10" s="128" t="s">
        <v>50</v>
      </c>
      <c r="R10" s="129"/>
      <c r="S10" s="130"/>
      <c r="T10" s="17" t="s">
        <v>51</v>
      </c>
    </row>
    <row r="11" spans="1:20" ht="100.5" customHeight="1">
      <c r="A11" s="132"/>
      <c r="B11" s="121"/>
      <c r="C11" s="121"/>
      <c r="D11" s="133"/>
      <c r="E11" s="134"/>
      <c r="F11" s="64"/>
      <c r="G11" s="135" t="s">
        <v>14</v>
      </c>
      <c r="H11" s="136" t="s">
        <v>52</v>
      </c>
      <c r="I11" s="135" t="s">
        <v>53</v>
      </c>
      <c r="J11" s="137"/>
      <c r="K11" s="64"/>
      <c r="L11" s="135" t="s">
        <v>14</v>
      </c>
      <c r="M11" s="136" t="s">
        <v>52</v>
      </c>
      <c r="N11" s="135" t="s">
        <v>54</v>
      </c>
      <c r="O11" s="137"/>
      <c r="P11" s="64"/>
      <c r="Q11" s="135" t="s">
        <v>55</v>
      </c>
      <c r="R11" s="136" t="s">
        <v>52</v>
      </c>
      <c r="S11" s="135" t="s">
        <v>53</v>
      </c>
      <c r="T11" s="64"/>
    </row>
    <row r="12" spans="1:20" ht="20.25" customHeight="1">
      <c r="A12" s="138"/>
      <c r="B12" s="139">
        <v>1</v>
      </c>
      <c r="C12" s="139">
        <v>2</v>
      </c>
      <c r="D12" s="140">
        <v>3</v>
      </c>
      <c r="E12" s="141">
        <v>4</v>
      </c>
      <c r="F12" s="142">
        <v>5</v>
      </c>
      <c r="G12" s="143">
        <v>6</v>
      </c>
      <c r="H12" s="136"/>
      <c r="I12" s="143">
        <v>7</v>
      </c>
      <c r="J12" s="144">
        <v>8</v>
      </c>
      <c r="K12" s="142">
        <v>9</v>
      </c>
      <c r="L12" s="143">
        <v>10</v>
      </c>
      <c r="M12" s="136"/>
      <c r="N12" s="143">
        <v>11</v>
      </c>
      <c r="O12" s="144">
        <v>12</v>
      </c>
      <c r="P12" s="142">
        <v>13</v>
      </c>
      <c r="Q12" s="136">
        <v>14</v>
      </c>
      <c r="R12" s="136"/>
      <c r="S12" s="143">
        <v>15</v>
      </c>
      <c r="T12" s="145">
        <v>16</v>
      </c>
    </row>
    <row r="13" spans="1:20" ht="40.5" customHeight="1">
      <c r="A13" s="146">
        <v>75</v>
      </c>
      <c r="B13" s="146">
        <v>3700000</v>
      </c>
      <c r="C13" s="146"/>
      <c r="D13" s="146"/>
      <c r="E13" s="146" t="s">
        <v>56</v>
      </c>
      <c r="F13" s="147"/>
      <c r="G13" s="148"/>
      <c r="H13" s="148"/>
      <c r="I13" s="148"/>
      <c r="J13" s="147"/>
      <c r="K13" s="148"/>
      <c r="L13" s="148">
        <f>L15</f>
        <v>-550000</v>
      </c>
      <c r="M13" s="148"/>
      <c r="N13" s="148"/>
      <c r="O13" s="147">
        <f>O15</f>
        <v>-550000</v>
      </c>
      <c r="P13" s="148">
        <f>F13+K13</f>
        <v>0</v>
      </c>
      <c r="Q13" s="148">
        <f>G13+L13</f>
        <v>-550000</v>
      </c>
      <c r="R13" s="148"/>
      <c r="S13" s="148"/>
      <c r="T13" s="147">
        <f>P13+Q13</f>
        <v>-550000</v>
      </c>
    </row>
    <row r="14" spans="1:20" ht="63.75" hidden="1" customHeight="1">
      <c r="A14" s="135"/>
      <c r="B14" s="149" t="s">
        <v>57</v>
      </c>
      <c r="C14" s="149" t="s">
        <v>58</v>
      </c>
      <c r="D14" s="149"/>
      <c r="E14" s="150" t="s">
        <v>59</v>
      </c>
      <c r="F14" s="147"/>
      <c r="G14" s="148"/>
      <c r="H14" s="148"/>
      <c r="I14" s="148"/>
      <c r="J14" s="147"/>
      <c r="K14" s="148"/>
      <c r="L14" s="148">
        <v>-510000</v>
      </c>
      <c r="M14" s="148"/>
      <c r="N14" s="148"/>
      <c r="O14" s="147">
        <v>-510000</v>
      </c>
      <c r="P14" s="148">
        <f>N14</f>
        <v>0</v>
      </c>
      <c r="Q14" s="148">
        <f>O14</f>
        <v>-510000</v>
      </c>
      <c r="R14" s="148"/>
      <c r="S14" s="148"/>
      <c r="T14" s="147">
        <f>P14+Q14</f>
        <v>-510000</v>
      </c>
    </row>
    <row r="15" spans="1:20" ht="64.5" customHeight="1">
      <c r="A15" s="135">
        <v>250912</v>
      </c>
      <c r="B15" s="151" t="s">
        <v>60</v>
      </c>
      <c r="C15" s="152">
        <v>8832</v>
      </c>
      <c r="D15" s="153">
        <v>1060</v>
      </c>
      <c r="E15" s="154" t="s">
        <v>61</v>
      </c>
      <c r="F15" s="155"/>
      <c r="G15" s="148"/>
      <c r="H15" s="148"/>
      <c r="I15" s="148"/>
      <c r="J15" s="147"/>
      <c r="K15" s="156"/>
      <c r="L15" s="148">
        <v>-550000</v>
      </c>
      <c r="M15" s="156"/>
      <c r="N15" s="156"/>
      <c r="O15" s="147">
        <v>-550000</v>
      </c>
      <c r="P15" s="148">
        <f>F15+K15</f>
        <v>0</v>
      </c>
      <c r="Q15" s="148">
        <f>G15+L15</f>
        <v>-550000</v>
      </c>
      <c r="R15" s="148"/>
      <c r="S15" s="148"/>
      <c r="T15" s="147">
        <f>P15+Q15</f>
        <v>-550000</v>
      </c>
    </row>
    <row r="16" spans="1:20" s="109" customFormat="1" ht="38.25" customHeight="1">
      <c r="A16" s="157" t="s">
        <v>62</v>
      </c>
      <c r="B16" s="158" t="s">
        <v>63</v>
      </c>
      <c r="C16" s="158"/>
      <c r="D16" s="158"/>
      <c r="E16" s="159" t="s">
        <v>64</v>
      </c>
      <c r="F16" s="160"/>
      <c r="G16" s="148">
        <f>G18</f>
        <v>550000</v>
      </c>
      <c r="H16" s="147">
        <f>H17</f>
        <v>0</v>
      </c>
      <c r="I16" s="147"/>
      <c r="J16" s="147">
        <f>F16+G16</f>
        <v>550000</v>
      </c>
      <c r="K16" s="160"/>
      <c r="L16" s="148">
        <f>L17</f>
        <v>0</v>
      </c>
      <c r="M16" s="160"/>
      <c r="N16" s="160"/>
      <c r="O16" s="147">
        <f>O17</f>
        <v>0</v>
      </c>
      <c r="P16" s="148">
        <f>F16+K16</f>
        <v>0</v>
      </c>
      <c r="Q16" s="148">
        <f>G16+L16</f>
        <v>550000</v>
      </c>
      <c r="R16" s="148">
        <f>R17</f>
        <v>0</v>
      </c>
      <c r="S16" s="148"/>
      <c r="T16" s="147">
        <f>T17</f>
        <v>550000</v>
      </c>
    </row>
    <row r="17" spans="1:20" ht="60.75" hidden="1" customHeight="1">
      <c r="A17" s="161"/>
      <c r="B17" s="158" t="s">
        <v>65</v>
      </c>
      <c r="C17" s="158" t="s">
        <v>58</v>
      </c>
      <c r="D17" s="162"/>
      <c r="E17" s="150" t="s">
        <v>59</v>
      </c>
      <c r="F17" s="163"/>
      <c r="G17" s="148">
        <v>510000</v>
      </c>
      <c r="H17" s="148"/>
      <c r="I17" s="148"/>
      <c r="J17" s="147">
        <f>G17</f>
        <v>510000</v>
      </c>
      <c r="K17" s="163"/>
      <c r="L17" s="148"/>
      <c r="M17" s="163"/>
      <c r="N17" s="163"/>
      <c r="O17" s="147">
        <f>O18</f>
        <v>0</v>
      </c>
      <c r="P17" s="148">
        <f>P18</f>
        <v>0</v>
      </c>
      <c r="Q17" s="148">
        <f>Q18</f>
        <v>550000</v>
      </c>
      <c r="R17" s="148"/>
      <c r="S17" s="148"/>
      <c r="T17" s="147">
        <f>T18</f>
        <v>550000</v>
      </c>
    </row>
    <row r="18" spans="1:20" ht="68.25" customHeight="1">
      <c r="A18" s="161" t="s">
        <v>66</v>
      </c>
      <c r="B18" s="151" t="s">
        <v>67</v>
      </c>
      <c r="C18" s="152">
        <v>8831</v>
      </c>
      <c r="D18" s="153">
        <v>1060</v>
      </c>
      <c r="E18" s="154" t="s">
        <v>68</v>
      </c>
      <c r="F18" s="163"/>
      <c r="G18" s="148">
        <v>550000</v>
      </c>
      <c r="H18" s="148"/>
      <c r="I18" s="148"/>
      <c r="J18" s="147">
        <f>F18+G18</f>
        <v>550000</v>
      </c>
      <c r="K18" s="163"/>
      <c r="L18" s="148"/>
      <c r="M18" s="163"/>
      <c r="N18" s="163"/>
      <c r="O18" s="147">
        <f>L18</f>
        <v>0</v>
      </c>
      <c r="P18" s="148">
        <f>F18+K18</f>
        <v>0</v>
      </c>
      <c r="Q18" s="148">
        <f>G18+L18</f>
        <v>550000</v>
      </c>
      <c r="R18" s="148"/>
      <c r="S18" s="148"/>
      <c r="T18" s="147">
        <f>Q18+P18</f>
        <v>550000</v>
      </c>
    </row>
    <row r="19" spans="1:20" s="109" customFormat="1" ht="25.5" customHeight="1">
      <c r="A19" s="157"/>
      <c r="B19" s="158"/>
      <c r="C19" s="158"/>
      <c r="D19" s="158"/>
      <c r="E19" s="164" t="s">
        <v>35</v>
      </c>
      <c r="F19" s="160"/>
      <c r="G19" s="163">
        <f>G13+G16</f>
        <v>550000</v>
      </c>
      <c r="H19" s="147"/>
      <c r="I19" s="155"/>
      <c r="J19" s="160">
        <f>J13+J16</f>
        <v>550000</v>
      </c>
      <c r="K19" s="160"/>
      <c r="L19" s="163">
        <f>L13+L16</f>
        <v>-550000</v>
      </c>
      <c r="M19" s="160"/>
      <c r="N19" s="160"/>
      <c r="O19" s="160">
        <f>O13+O16</f>
        <v>-550000</v>
      </c>
      <c r="P19" s="163"/>
      <c r="Q19" s="161" t="s">
        <v>69</v>
      </c>
      <c r="R19" s="161">
        <f>R13+R16</f>
        <v>0</v>
      </c>
      <c r="S19" s="161"/>
      <c r="T19" s="165" t="s">
        <v>69</v>
      </c>
    </row>
    <row r="20" spans="1:20" hidden="1">
      <c r="A20" s="157"/>
      <c r="B20" s="157"/>
      <c r="C20" s="157"/>
      <c r="D20" s="157"/>
      <c r="E20" s="166"/>
      <c r="F20" s="167"/>
      <c r="G20" s="167"/>
      <c r="H20" s="167"/>
      <c r="I20" s="167"/>
      <c r="J20" s="168"/>
      <c r="K20" s="167"/>
      <c r="L20" s="167"/>
      <c r="M20" s="167"/>
      <c r="N20" s="167"/>
      <c r="O20" s="168"/>
      <c r="P20" s="167"/>
      <c r="Q20" s="167"/>
      <c r="R20" s="167"/>
      <c r="S20" s="167"/>
      <c r="T20" s="167"/>
    </row>
    <row r="21" spans="1:20" ht="25.5" customHeight="1"/>
    <row r="22" spans="1:20" ht="18.75">
      <c r="E22" s="169"/>
      <c r="F22" s="95"/>
      <c r="G22" s="169"/>
      <c r="H22" s="170"/>
      <c r="I22" s="170"/>
      <c r="J22" s="171"/>
      <c r="K22" s="170"/>
      <c r="O22" s="171"/>
    </row>
  </sheetData>
  <mergeCells count="22">
    <mergeCell ref="Q10:S10"/>
    <mergeCell ref="T10:T11"/>
    <mergeCell ref="F9:J9"/>
    <mergeCell ref="K9:O9"/>
    <mergeCell ref="P9:T9"/>
    <mergeCell ref="F10:F11"/>
    <mergeCell ref="G10:I10"/>
    <mergeCell ref="J10:J11"/>
    <mergeCell ref="K10:K11"/>
    <mergeCell ref="L10:N10"/>
    <mergeCell ref="O10:O11"/>
    <mergeCell ref="P10:P11"/>
    <mergeCell ref="O1:Q1"/>
    <mergeCell ref="O2:T2"/>
    <mergeCell ref="A5:T5"/>
    <mergeCell ref="C6:D6"/>
    <mergeCell ref="C7:D7"/>
    <mergeCell ref="A9:A11"/>
    <mergeCell ref="B9:B11"/>
    <mergeCell ref="C9:C11"/>
    <mergeCell ref="D9:D11"/>
    <mergeCell ref="E9:E11"/>
  </mergeCells>
  <pageMargins left="0.25" right="0.25" top="0.6" bottom="0.59055118110236227" header="0.42" footer="0.51181102362204722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V49"/>
  <sheetViews>
    <sheetView topLeftCell="C1" zoomScaleNormal="100" zoomScaleSheetLayoutView="75" workbookViewId="0">
      <selection activeCell="R1" sqref="R1:V2"/>
    </sheetView>
  </sheetViews>
  <sheetFormatPr defaultRowHeight="15.75"/>
  <cols>
    <col min="1" max="1" width="16.1640625" style="1" customWidth="1"/>
    <col min="2" max="2" width="23" style="1" customWidth="1"/>
    <col min="3" max="3" width="22.1640625" style="1" customWidth="1"/>
    <col min="4" max="4" width="24.33203125" style="1" customWidth="1"/>
    <col min="5" max="5" width="15.33203125" style="1" customWidth="1"/>
    <col min="6" max="6" width="17.1640625" style="1" customWidth="1"/>
    <col min="7" max="7" width="16.5" style="1" customWidth="1"/>
    <col min="8" max="8" width="23" style="1" customWidth="1"/>
    <col min="9" max="9" width="2.5" style="1" hidden="1" customWidth="1"/>
    <col min="10" max="10" width="23.5" style="1" customWidth="1"/>
    <col min="11" max="11" width="15.83203125" style="1" hidden="1" customWidth="1"/>
    <col min="12" max="12" width="39.33203125" style="1" hidden="1" customWidth="1"/>
    <col min="13" max="13" width="32.5" style="1" hidden="1" customWidth="1"/>
    <col min="14" max="14" width="17.1640625" style="10" customWidth="1"/>
    <col min="15" max="15" width="13.33203125" style="1" hidden="1" customWidth="1"/>
    <col min="16" max="16" width="13.6640625" style="1" hidden="1" customWidth="1"/>
    <col min="17" max="17" width="13.33203125" style="1" hidden="1" customWidth="1"/>
    <col min="18" max="18" width="28.6640625" style="1" customWidth="1"/>
    <col min="19" max="19" width="14" style="1" hidden="1" customWidth="1"/>
    <col min="20" max="20" width="13.5" style="1" hidden="1" customWidth="1"/>
    <col min="21" max="21" width="12.5" style="1" hidden="1" customWidth="1"/>
    <col min="22" max="22" width="20.33203125" style="1" customWidth="1"/>
    <col min="23" max="260" width="9.33203125" style="1"/>
    <col min="261" max="261" width="18.33203125" style="1" customWidth="1"/>
    <col min="262" max="262" width="33.83203125" style="1" customWidth="1"/>
    <col min="263" max="263" width="0" style="1" hidden="1" customWidth="1"/>
    <col min="264" max="264" width="43.1640625" style="1" customWidth="1"/>
    <col min="265" max="265" width="44.1640625" style="1" customWidth="1"/>
    <col min="266" max="269" width="0" style="1" hidden="1" customWidth="1"/>
    <col min="270" max="270" width="37.5" style="1" customWidth="1"/>
    <col min="271" max="516" width="9.33203125" style="1"/>
    <col min="517" max="517" width="18.33203125" style="1" customWidth="1"/>
    <col min="518" max="518" width="33.83203125" style="1" customWidth="1"/>
    <col min="519" max="519" width="0" style="1" hidden="1" customWidth="1"/>
    <col min="520" max="520" width="43.1640625" style="1" customWidth="1"/>
    <col min="521" max="521" width="44.1640625" style="1" customWidth="1"/>
    <col min="522" max="525" width="0" style="1" hidden="1" customWidth="1"/>
    <col min="526" max="526" width="37.5" style="1" customWidth="1"/>
    <col min="527" max="772" width="9.33203125" style="1"/>
    <col min="773" max="773" width="18.33203125" style="1" customWidth="1"/>
    <col min="774" max="774" width="33.83203125" style="1" customWidth="1"/>
    <col min="775" max="775" width="0" style="1" hidden="1" customWidth="1"/>
    <col min="776" max="776" width="43.1640625" style="1" customWidth="1"/>
    <col min="777" max="777" width="44.1640625" style="1" customWidth="1"/>
    <col min="778" max="781" width="0" style="1" hidden="1" customWidth="1"/>
    <col min="782" max="782" width="37.5" style="1" customWidth="1"/>
    <col min="783" max="1028" width="9.33203125" style="1"/>
    <col min="1029" max="1029" width="18.33203125" style="1" customWidth="1"/>
    <col min="1030" max="1030" width="33.83203125" style="1" customWidth="1"/>
    <col min="1031" max="1031" width="0" style="1" hidden="1" customWidth="1"/>
    <col min="1032" max="1032" width="43.1640625" style="1" customWidth="1"/>
    <col min="1033" max="1033" width="44.1640625" style="1" customWidth="1"/>
    <col min="1034" max="1037" width="0" style="1" hidden="1" customWidth="1"/>
    <col min="1038" max="1038" width="37.5" style="1" customWidth="1"/>
    <col min="1039" max="1284" width="9.33203125" style="1"/>
    <col min="1285" max="1285" width="18.33203125" style="1" customWidth="1"/>
    <col min="1286" max="1286" width="33.83203125" style="1" customWidth="1"/>
    <col min="1287" max="1287" width="0" style="1" hidden="1" customWidth="1"/>
    <col min="1288" max="1288" width="43.1640625" style="1" customWidth="1"/>
    <col min="1289" max="1289" width="44.1640625" style="1" customWidth="1"/>
    <col min="1290" max="1293" width="0" style="1" hidden="1" customWidth="1"/>
    <col min="1294" max="1294" width="37.5" style="1" customWidth="1"/>
    <col min="1295" max="1540" width="9.33203125" style="1"/>
    <col min="1541" max="1541" width="18.33203125" style="1" customWidth="1"/>
    <col min="1542" max="1542" width="33.83203125" style="1" customWidth="1"/>
    <col min="1543" max="1543" width="0" style="1" hidden="1" customWidth="1"/>
    <col min="1544" max="1544" width="43.1640625" style="1" customWidth="1"/>
    <col min="1545" max="1545" width="44.1640625" style="1" customWidth="1"/>
    <col min="1546" max="1549" width="0" style="1" hidden="1" customWidth="1"/>
    <col min="1550" max="1550" width="37.5" style="1" customWidth="1"/>
    <col min="1551" max="1796" width="9.33203125" style="1"/>
    <col min="1797" max="1797" width="18.33203125" style="1" customWidth="1"/>
    <col min="1798" max="1798" width="33.83203125" style="1" customWidth="1"/>
    <col min="1799" max="1799" width="0" style="1" hidden="1" customWidth="1"/>
    <col min="1800" max="1800" width="43.1640625" style="1" customWidth="1"/>
    <col min="1801" max="1801" width="44.1640625" style="1" customWidth="1"/>
    <col min="1802" max="1805" width="0" style="1" hidden="1" customWidth="1"/>
    <col min="1806" max="1806" width="37.5" style="1" customWidth="1"/>
    <col min="1807" max="2052" width="9.33203125" style="1"/>
    <col min="2053" max="2053" width="18.33203125" style="1" customWidth="1"/>
    <col min="2054" max="2054" width="33.83203125" style="1" customWidth="1"/>
    <col min="2055" max="2055" width="0" style="1" hidden="1" customWidth="1"/>
    <col min="2056" max="2056" width="43.1640625" style="1" customWidth="1"/>
    <col min="2057" max="2057" width="44.1640625" style="1" customWidth="1"/>
    <col min="2058" max="2061" width="0" style="1" hidden="1" customWidth="1"/>
    <col min="2062" max="2062" width="37.5" style="1" customWidth="1"/>
    <col min="2063" max="2308" width="9.33203125" style="1"/>
    <col min="2309" max="2309" width="18.33203125" style="1" customWidth="1"/>
    <col min="2310" max="2310" width="33.83203125" style="1" customWidth="1"/>
    <col min="2311" max="2311" width="0" style="1" hidden="1" customWidth="1"/>
    <col min="2312" max="2312" width="43.1640625" style="1" customWidth="1"/>
    <col min="2313" max="2313" width="44.1640625" style="1" customWidth="1"/>
    <col min="2314" max="2317" width="0" style="1" hidden="1" customWidth="1"/>
    <col min="2318" max="2318" width="37.5" style="1" customWidth="1"/>
    <col min="2319" max="2564" width="9.33203125" style="1"/>
    <col min="2565" max="2565" width="18.33203125" style="1" customWidth="1"/>
    <col min="2566" max="2566" width="33.83203125" style="1" customWidth="1"/>
    <col min="2567" max="2567" width="0" style="1" hidden="1" customWidth="1"/>
    <col min="2568" max="2568" width="43.1640625" style="1" customWidth="1"/>
    <col min="2569" max="2569" width="44.1640625" style="1" customWidth="1"/>
    <col min="2570" max="2573" width="0" style="1" hidden="1" customWidth="1"/>
    <col min="2574" max="2574" width="37.5" style="1" customWidth="1"/>
    <col min="2575" max="2820" width="9.33203125" style="1"/>
    <col min="2821" max="2821" width="18.33203125" style="1" customWidth="1"/>
    <col min="2822" max="2822" width="33.83203125" style="1" customWidth="1"/>
    <col min="2823" max="2823" width="0" style="1" hidden="1" customWidth="1"/>
    <col min="2824" max="2824" width="43.1640625" style="1" customWidth="1"/>
    <col min="2825" max="2825" width="44.1640625" style="1" customWidth="1"/>
    <col min="2826" max="2829" width="0" style="1" hidden="1" customWidth="1"/>
    <col min="2830" max="2830" width="37.5" style="1" customWidth="1"/>
    <col min="2831" max="3076" width="9.33203125" style="1"/>
    <col min="3077" max="3077" width="18.33203125" style="1" customWidth="1"/>
    <col min="3078" max="3078" width="33.83203125" style="1" customWidth="1"/>
    <col min="3079" max="3079" width="0" style="1" hidden="1" customWidth="1"/>
    <col min="3080" max="3080" width="43.1640625" style="1" customWidth="1"/>
    <col min="3081" max="3081" width="44.1640625" style="1" customWidth="1"/>
    <col min="3082" max="3085" width="0" style="1" hidden="1" customWidth="1"/>
    <col min="3086" max="3086" width="37.5" style="1" customWidth="1"/>
    <col min="3087" max="3332" width="9.33203125" style="1"/>
    <col min="3333" max="3333" width="18.33203125" style="1" customWidth="1"/>
    <col min="3334" max="3334" width="33.83203125" style="1" customWidth="1"/>
    <col min="3335" max="3335" width="0" style="1" hidden="1" customWidth="1"/>
    <col min="3336" max="3336" width="43.1640625" style="1" customWidth="1"/>
    <col min="3337" max="3337" width="44.1640625" style="1" customWidth="1"/>
    <col min="3338" max="3341" width="0" style="1" hidden="1" customWidth="1"/>
    <col min="3342" max="3342" width="37.5" style="1" customWidth="1"/>
    <col min="3343" max="3588" width="9.33203125" style="1"/>
    <col min="3589" max="3589" width="18.33203125" style="1" customWidth="1"/>
    <col min="3590" max="3590" width="33.83203125" style="1" customWidth="1"/>
    <col min="3591" max="3591" width="0" style="1" hidden="1" customWidth="1"/>
    <col min="3592" max="3592" width="43.1640625" style="1" customWidth="1"/>
    <col min="3593" max="3593" width="44.1640625" style="1" customWidth="1"/>
    <col min="3594" max="3597" width="0" style="1" hidden="1" customWidth="1"/>
    <col min="3598" max="3598" width="37.5" style="1" customWidth="1"/>
    <col min="3599" max="3844" width="9.33203125" style="1"/>
    <col min="3845" max="3845" width="18.33203125" style="1" customWidth="1"/>
    <col min="3846" max="3846" width="33.83203125" style="1" customWidth="1"/>
    <col min="3847" max="3847" width="0" style="1" hidden="1" customWidth="1"/>
    <col min="3848" max="3848" width="43.1640625" style="1" customWidth="1"/>
    <col min="3849" max="3849" width="44.1640625" style="1" customWidth="1"/>
    <col min="3850" max="3853" width="0" style="1" hidden="1" customWidth="1"/>
    <col min="3854" max="3854" width="37.5" style="1" customWidth="1"/>
    <col min="3855" max="4100" width="9.33203125" style="1"/>
    <col min="4101" max="4101" width="18.33203125" style="1" customWidth="1"/>
    <col min="4102" max="4102" width="33.83203125" style="1" customWidth="1"/>
    <col min="4103" max="4103" width="0" style="1" hidden="1" customWidth="1"/>
    <col min="4104" max="4104" width="43.1640625" style="1" customWidth="1"/>
    <col min="4105" max="4105" width="44.1640625" style="1" customWidth="1"/>
    <col min="4106" max="4109" width="0" style="1" hidden="1" customWidth="1"/>
    <col min="4110" max="4110" width="37.5" style="1" customWidth="1"/>
    <col min="4111" max="4356" width="9.33203125" style="1"/>
    <col min="4357" max="4357" width="18.33203125" style="1" customWidth="1"/>
    <col min="4358" max="4358" width="33.83203125" style="1" customWidth="1"/>
    <col min="4359" max="4359" width="0" style="1" hidden="1" customWidth="1"/>
    <col min="4360" max="4360" width="43.1640625" style="1" customWidth="1"/>
    <col min="4361" max="4361" width="44.1640625" style="1" customWidth="1"/>
    <col min="4362" max="4365" width="0" style="1" hidden="1" customWidth="1"/>
    <col min="4366" max="4366" width="37.5" style="1" customWidth="1"/>
    <col min="4367" max="4612" width="9.33203125" style="1"/>
    <col min="4613" max="4613" width="18.33203125" style="1" customWidth="1"/>
    <col min="4614" max="4614" width="33.83203125" style="1" customWidth="1"/>
    <col min="4615" max="4615" width="0" style="1" hidden="1" customWidth="1"/>
    <col min="4616" max="4616" width="43.1640625" style="1" customWidth="1"/>
    <col min="4617" max="4617" width="44.1640625" style="1" customWidth="1"/>
    <col min="4618" max="4621" width="0" style="1" hidden="1" customWidth="1"/>
    <col min="4622" max="4622" width="37.5" style="1" customWidth="1"/>
    <col min="4623" max="4868" width="9.33203125" style="1"/>
    <col min="4869" max="4869" width="18.33203125" style="1" customWidth="1"/>
    <col min="4870" max="4870" width="33.83203125" style="1" customWidth="1"/>
    <col min="4871" max="4871" width="0" style="1" hidden="1" customWidth="1"/>
    <col min="4872" max="4872" width="43.1640625" style="1" customWidth="1"/>
    <col min="4873" max="4873" width="44.1640625" style="1" customWidth="1"/>
    <col min="4874" max="4877" width="0" style="1" hidden="1" customWidth="1"/>
    <col min="4878" max="4878" width="37.5" style="1" customWidth="1"/>
    <col min="4879" max="5124" width="9.33203125" style="1"/>
    <col min="5125" max="5125" width="18.33203125" style="1" customWidth="1"/>
    <col min="5126" max="5126" width="33.83203125" style="1" customWidth="1"/>
    <col min="5127" max="5127" width="0" style="1" hidden="1" customWidth="1"/>
    <col min="5128" max="5128" width="43.1640625" style="1" customWidth="1"/>
    <col min="5129" max="5129" width="44.1640625" style="1" customWidth="1"/>
    <col min="5130" max="5133" width="0" style="1" hidden="1" customWidth="1"/>
    <col min="5134" max="5134" width="37.5" style="1" customWidth="1"/>
    <col min="5135" max="5380" width="9.33203125" style="1"/>
    <col min="5381" max="5381" width="18.33203125" style="1" customWidth="1"/>
    <col min="5382" max="5382" width="33.83203125" style="1" customWidth="1"/>
    <col min="5383" max="5383" width="0" style="1" hidden="1" customWidth="1"/>
    <col min="5384" max="5384" width="43.1640625" style="1" customWidth="1"/>
    <col min="5385" max="5385" width="44.1640625" style="1" customWidth="1"/>
    <col min="5386" max="5389" width="0" style="1" hidden="1" customWidth="1"/>
    <col min="5390" max="5390" width="37.5" style="1" customWidth="1"/>
    <col min="5391" max="5636" width="9.33203125" style="1"/>
    <col min="5637" max="5637" width="18.33203125" style="1" customWidth="1"/>
    <col min="5638" max="5638" width="33.83203125" style="1" customWidth="1"/>
    <col min="5639" max="5639" width="0" style="1" hidden="1" customWidth="1"/>
    <col min="5640" max="5640" width="43.1640625" style="1" customWidth="1"/>
    <col min="5641" max="5641" width="44.1640625" style="1" customWidth="1"/>
    <col min="5642" max="5645" width="0" style="1" hidden="1" customWidth="1"/>
    <col min="5646" max="5646" width="37.5" style="1" customWidth="1"/>
    <col min="5647" max="5892" width="9.33203125" style="1"/>
    <col min="5893" max="5893" width="18.33203125" style="1" customWidth="1"/>
    <col min="5894" max="5894" width="33.83203125" style="1" customWidth="1"/>
    <col min="5895" max="5895" width="0" style="1" hidden="1" customWidth="1"/>
    <col min="5896" max="5896" width="43.1640625" style="1" customWidth="1"/>
    <col min="5897" max="5897" width="44.1640625" style="1" customWidth="1"/>
    <col min="5898" max="5901" width="0" style="1" hidden="1" customWidth="1"/>
    <col min="5902" max="5902" width="37.5" style="1" customWidth="1"/>
    <col min="5903" max="6148" width="9.33203125" style="1"/>
    <col min="6149" max="6149" width="18.33203125" style="1" customWidth="1"/>
    <col min="6150" max="6150" width="33.83203125" style="1" customWidth="1"/>
    <col min="6151" max="6151" width="0" style="1" hidden="1" customWidth="1"/>
    <col min="6152" max="6152" width="43.1640625" style="1" customWidth="1"/>
    <col min="6153" max="6153" width="44.1640625" style="1" customWidth="1"/>
    <col min="6154" max="6157" width="0" style="1" hidden="1" customWidth="1"/>
    <col min="6158" max="6158" width="37.5" style="1" customWidth="1"/>
    <col min="6159" max="6404" width="9.33203125" style="1"/>
    <col min="6405" max="6405" width="18.33203125" style="1" customWidth="1"/>
    <col min="6406" max="6406" width="33.83203125" style="1" customWidth="1"/>
    <col min="6407" max="6407" width="0" style="1" hidden="1" customWidth="1"/>
    <col min="6408" max="6408" width="43.1640625" style="1" customWidth="1"/>
    <col min="6409" max="6409" width="44.1640625" style="1" customWidth="1"/>
    <col min="6410" max="6413" width="0" style="1" hidden="1" customWidth="1"/>
    <col min="6414" max="6414" width="37.5" style="1" customWidth="1"/>
    <col min="6415" max="6660" width="9.33203125" style="1"/>
    <col min="6661" max="6661" width="18.33203125" style="1" customWidth="1"/>
    <col min="6662" max="6662" width="33.83203125" style="1" customWidth="1"/>
    <col min="6663" max="6663" width="0" style="1" hidden="1" customWidth="1"/>
    <col min="6664" max="6664" width="43.1640625" style="1" customWidth="1"/>
    <col min="6665" max="6665" width="44.1640625" style="1" customWidth="1"/>
    <col min="6666" max="6669" width="0" style="1" hidden="1" customWidth="1"/>
    <col min="6670" max="6670" width="37.5" style="1" customWidth="1"/>
    <col min="6671" max="6916" width="9.33203125" style="1"/>
    <col min="6917" max="6917" width="18.33203125" style="1" customWidth="1"/>
    <col min="6918" max="6918" width="33.83203125" style="1" customWidth="1"/>
    <col min="6919" max="6919" width="0" style="1" hidden="1" customWidth="1"/>
    <col min="6920" max="6920" width="43.1640625" style="1" customWidth="1"/>
    <col min="6921" max="6921" width="44.1640625" style="1" customWidth="1"/>
    <col min="6922" max="6925" width="0" style="1" hidden="1" customWidth="1"/>
    <col min="6926" max="6926" width="37.5" style="1" customWidth="1"/>
    <col min="6927" max="7172" width="9.33203125" style="1"/>
    <col min="7173" max="7173" width="18.33203125" style="1" customWidth="1"/>
    <col min="7174" max="7174" width="33.83203125" style="1" customWidth="1"/>
    <col min="7175" max="7175" width="0" style="1" hidden="1" customWidth="1"/>
    <col min="7176" max="7176" width="43.1640625" style="1" customWidth="1"/>
    <col min="7177" max="7177" width="44.1640625" style="1" customWidth="1"/>
    <col min="7178" max="7181" width="0" style="1" hidden="1" customWidth="1"/>
    <col min="7182" max="7182" width="37.5" style="1" customWidth="1"/>
    <col min="7183" max="7428" width="9.33203125" style="1"/>
    <col min="7429" max="7429" width="18.33203125" style="1" customWidth="1"/>
    <col min="7430" max="7430" width="33.83203125" style="1" customWidth="1"/>
    <col min="7431" max="7431" width="0" style="1" hidden="1" customWidth="1"/>
    <col min="7432" max="7432" width="43.1640625" style="1" customWidth="1"/>
    <col min="7433" max="7433" width="44.1640625" style="1" customWidth="1"/>
    <col min="7434" max="7437" width="0" style="1" hidden="1" customWidth="1"/>
    <col min="7438" max="7438" width="37.5" style="1" customWidth="1"/>
    <col min="7439" max="7684" width="9.33203125" style="1"/>
    <col min="7685" max="7685" width="18.33203125" style="1" customWidth="1"/>
    <col min="7686" max="7686" width="33.83203125" style="1" customWidth="1"/>
    <col min="7687" max="7687" width="0" style="1" hidden="1" customWidth="1"/>
    <col min="7688" max="7688" width="43.1640625" style="1" customWidth="1"/>
    <col min="7689" max="7689" width="44.1640625" style="1" customWidth="1"/>
    <col min="7690" max="7693" width="0" style="1" hidden="1" customWidth="1"/>
    <col min="7694" max="7694" width="37.5" style="1" customWidth="1"/>
    <col min="7695" max="7940" width="9.33203125" style="1"/>
    <col min="7941" max="7941" width="18.33203125" style="1" customWidth="1"/>
    <col min="7942" max="7942" width="33.83203125" style="1" customWidth="1"/>
    <col min="7943" max="7943" width="0" style="1" hidden="1" customWidth="1"/>
    <col min="7944" max="7944" width="43.1640625" style="1" customWidth="1"/>
    <col min="7945" max="7945" width="44.1640625" style="1" customWidth="1"/>
    <col min="7946" max="7949" width="0" style="1" hidden="1" customWidth="1"/>
    <col min="7950" max="7950" width="37.5" style="1" customWidth="1"/>
    <col min="7951" max="8196" width="9.33203125" style="1"/>
    <col min="8197" max="8197" width="18.33203125" style="1" customWidth="1"/>
    <col min="8198" max="8198" width="33.83203125" style="1" customWidth="1"/>
    <col min="8199" max="8199" width="0" style="1" hidden="1" customWidth="1"/>
    <col min="8200" max="8200" width="43.1640625" style="1" customWidth="1"/>
    <col min="8201" max="8201" width="44.1640625" style="1" customWidth="1"/>
    <col min="8202" max="8205" width="0" style="1" hidden="1" customWidth="1"/>
    <col min="8206" max="8206" width="37.5" style="1" customWidth="1"/>
    <col min="8207" max="8452" width="9.33203125" style="1"/>
    <col min="8453" max="8453" width="18.33203125" style="1" customWidth="1"/>
    <col min="8454" max="8454" width="33.83203125" style="1" customWidth="1"/>
    <col min="8455" max="8455" width="0" style="1" hidden="1" customWidth="1"/>
    <col min="8456" max="8456" width="43.1640625" style="1" customWidth="1"/>
    <col min="8457" max="8457" width="44.1640625" style="1" customWidth="1"/>
    <col min="8458" max="8461" width="0" style="1" hidden="1" customWidth="1"/>
    <col min="8462" max="8462" width="37.5" style="1" customWidth="1"/>
    <col min="8463" max="8708" width="9.33203125" style="1"/>
    <col min="8709" max="8709" width="18.33203125" style="1" customWidth="1"/>
    <col min="8710" max="8710" width="33.83203125" style="1" customWidth="1"/>
    <col min="8711" max="8711" width="0" style="1" hidden="1" customWidth="1"/>
    <col min="8712" max="8712" width="43.1640625" style="1" customWidth="1"/>
    <col min="8713" max="8713" width="44.1640625" style="1" customWidth="1"/>
    <col min="8714" max="8717" width="0" style="1" hidden="1" customWidth="1"/>
    <col min="8718" max="8718" width="37.5" style="1" customWidth="1"/>
    <col min="8719" max="8964" width="9.33203125" style="1"/>
    <col min="8965" max="8965" width="18.33203125" style="1" customWidth="1"/>
    <col min="8966" max="8966" width="33.83203125" style="1" customWidth="1"/>
    <col min="8967" max="8967" width="0" style="1" hidden="1" customWidth="1"/>
    <col min="8968" max="8968" width="43.1640625" style="1" customWidth="1"/>
    <col min="8969" max="8969" width="44.1640625" style="1" customWidth="1"/>
    <col min="8970" max="8973" width="0" style="1" hidden="1" customWidth="1"/>
    <col min="8974" max="8974" width="37.5" style="1" customWidth="1"/>
    <col min="8975" max="9220" width="9.33203125" style="1"/>
    <col min="9221" max="9221" width="18.33203125" style="1" customWidth="1"/>
    <col min="9222" max="9222" width="33.83203125" style="1" customWidth="1"/>
    <col min="9223" max="9223" width="0" style="1" hidden="1" customWidth="1"/>
    <col min="9224" max="9224" width="43.1640625" style="1" customWidth="1"/>
    <col min="9225" max="9225" width="44.1640625" style="1" customWidth="1"/>
    <col min="9226" max="9229" width="0" style="1" hidden="1" customWidth="1"/>
    <col min="9230" max="9230" width="37.5" style="1" customWidth="1"/>
    <col min="9231" max="9476" width="9.33203125" style="1"/>
    <col min="9477" max="9477" width="18.33203125" style="1" customWidth="1"/>
    <col min="9478" max="9478" width="33.83203125" style="1" customWidth="1"/>
    <col min="9479" max="9479" width="0" style="1" hidden="1" customWidth="1"/>
    <col min="9480" max="9480" width="43.1640625" style="1" customWidth="1"/>
    <col min="9481" max="9481" width="44.1640625" style="1" customWidth="1"/>
    <col min="9482" max="9485" width="0" style="1" hidden="1" customWidth="1"/>
    <col min="9486" max="9486" width="37.5" style="1" customWidth="1"/>
    <col min="9487" max="9732" width="9.33203125" style="1"/>
    <col min="9733" max="9733" width="18.33203125" style="1" customWidth="1"/>
    <col min="9734" max="9734" width="33.83203125" style="1" customWidth="1"/>
    <col min="9735" max="9735" width="0" style="1" hidden="1" customWidth="1"/>
    <col min="9736" max="9736" width="43.1640625" style="1" customWidth="1"/>
    <col min="9737" max="9737" width="44.1640625" style="1" customWidth="1"/>
    <col min="9738" max="9741" width="0" style="1" hidden="1" customWidth="1"/>
    <col min="9742" max="9742" width="37.5" style="1" customWidth="1"/>
    <col min="9743" max="9988" width="9.33203125" style="1"/>
    <col min="9989" max="9989" width="18.33203125" style="1" customWidth="1"/>
    <col min="9990" max="9990" width="33.83203125" style="1" customWidth="1"/>
    <col min="9991" max="9991" width="0" style="1" hidden="1" customWidth="1"/>
    <col min="9992" max="9992" width="43.1640625" style="1" customWidth="1"/>
    <col min="9993" max="9993" width="44.1640625" style="1" customWidth="1"/>
    <col min="9994" max="9997" width="0" style="1" hidden="1" customWidth="1"/>
    <col min="9998" max="9998" width="37.5" style="1" customWidth="1"/>
    <col min="9999" max="10244" width="9.33203125" style="1"/>
    <col min="10245" max="10245" width="18.33203125" style="1" customWidth="1"/>
    <col min="10246" max="10246" width="33.83203125" style="1" customWidth="1"/>
    <col min="10247" max="10247" width="0" style="1" hidden="1" customWidth="1"/>
    <col min="10248" max="10248" width="43.1640625" style="1" customWidth="1"/>
    <col min="10249" max="10249" width="44.1640625" style="1" customWidth="1"/>
    <col min="10250" max="10253" width="0" style="1" hidden="1" customWidth="1"/>
    <col min="10254" max="10254" width="37.5" style="1" customWidth="1"/>
    <col min="10255" max="10500" width="9.33203125" style="1"/>
    <col min="10501" max="10501" width="18.33203125" style="1" customWidth="1"/>
    <col min="10502" max="10502" width="33.83203125" style="1" customWidth="1"/>
    <col min="10503" max="10503" width="0" style="1" hidden="1" customWidth="1"/>
    <col min="10504" max="10504" width="43.1640625" style="1" customWidth="1"/>
    <col min="10505" max="10505" width="44.1640625" style="1" customWidth="1"/>
    <col min="10506" max="10509" width="0" style="1" hidden="1" customWidth="1"/>
    <col min="10510" max="10510" width="37.5" style="1" customWidth="1"/>
    <col min="10511" max="10756" width="9.33203125" style="1"/>
    <col min="10757" max="10757" width="18.33203125" style="1" customWidth="1"/>
    <col min="10758" max="10758" width="33.83203125" style="1" customWidth="1"/>
    <col min="10759" max="10759" width="0" style="1" hidden="1" customWidth="1"/>
    <col min="10760" max="10760" width="43.1640625" style="1" customWidth="1"/>
    <col min="10761" max="10761" width="44.1640625" style="1" customWidth="1"/>
    <col min="10762" max="10765" width="0" style="1" hidden="1" customWidth="1"/>
    <col min="10766" max="10766" width="37.5" style="1" customWidth="1"/>
    <col min="10767" max="11012" width="9.33203125" style="1"/>
    <col min="11013" max="11013" width="18.33203125" style="1" customWidth="1"/>
    <col min="11014" max="11014" width="33.83203125" style="1" customWidth="1"/>
    <col min="11015" max="11015" width="0" style="1" hidden="1" customWidth="1"/>
    <col min="11016" max="11016" width="43.1640625" style="1" customWidth="1"/>
    <col min="11017" max="11017" width="44.1640625" style="1" customWidth="1"/>
    <col min="11018" max="11021" width="0" style="1" hidden="1" customWidth="1"/>
    <col min="11022" max="11022" width="37.5" style="1" customWidth="1"/>
    <col min="11023" max="11268" width="9.33203125" style="1"/>
    <col min="11269" max="11269" width="18.33203125" style="1" customWidth="1"/>
    <col min="11270" max="11270" width="33.83203125" style="1" customWidth="1"/>
    <col min="11271" max="11271" width="0" style="1" hidden="1" customWidth="1"/>
    <col min="11272" max="11272" width="43.1640625" style="1" customWidth="1"/>
    <col min="11273" max="11273" width="44.1640625" style="1" customWidth="1"/>
    <col min="11274" max="11277" width="0" style="1" hidden="1" customWidth="1"/>
    <col min="11278" max="11278" width="37.5" style="1" customWidth="1"/>
    <col min="11279" max="11524" width="9.33203125" style="1"/>
    <col min="11525" max="11525" width="18.33203125" style="1" customWidth="1"/>
    <col min="11526" max="11526" width="33.83203125" style="1" customWidth="1"/>
    <col min="11527" max="11527" width="0" style="1" hidden="1" customWidth="1"/>
    <col min="11528" max="11528" width="43.1640625" style="1" customWidth="1"/>
    <col min="11529" max="11529" width="44.1640625" style="1" customWidth="1"/>
    <col min="11530" max="11533" width="0" style="1" hidden="1" customWidth="1"/>
    <col min="11534" max="11534" width="37.5" style="1" customWidth="1"/>
    <col min="11535" max="11780" width="9.33203125" style="1"/>
    <col min="11781" max="11781" width="18.33203125" style="1" customWidth="1"/>
    <col min="11782" max="11782" width="33.83203125" style="1" customWidth="1"/>
    <col min="11783" max="11783" width="0" style="1" hidden="1" customWidth="1"/>
    <col min="11784" max="11784" width="43.1640625" style="1" customWidth="1"/>
    <col min="11785" max="11785" width="44.1640625" style="1" customWidth="1"/>
    <col min="11786" max="11789" width="0" style="1" hidden="1" customWidth="1"/>
    <col min="11790" max="11790" width="37.5" style="1" customWidth="1"/>
    <col min="11791" max="12036" width="9.33203125" style="1"/>
    <col min="12037" max="12037" width="18.33203125" style="1" customWidth="1"/>
    <col min="12038" max="12038" width="33.83203125" style="1" customWidth="1"/>
    <col min="12039" max="12039" width="0" style="1" hidden="1" customWidth="1"/>
    <col min="12040" max="12040" width="43.1640625" style="1" customWidth="1"/>
    <col min="12041" max="12041" width="44.1640625" style="1" customWidth="1"/>
    <col min="12042" max="12045" width="0" style="1" hidden="1" customWidth="1"/>
    <col min="12046" max="12046" width="37.5" style="1" customWidth="1"/>
    <col min="12047" max="12292" width="9.33203125" style="1"/>
    <col min="12293" max="12293" width="18.33203125" style="1" customWidth="1"/>
    <col min="12294" max="12294" width="33.83203125" style="1" customWidth="1"/>
    <col min="12295" max="12295" width="0" style="1" hidden="1" customWidth="1"/>
    <col min="12296" max="12296" width="43.1640625" style="1" customWidth="1"/>
    <col min="12297" max="12297" width="44.1640625" style="1" customWidth="1"/>
    <col min="12298" max="12301" width="0" style="1" hidden="1" customWidth="1"/>
    <col min="12302" max="12302" width="37.5" style="1" customWidth="1"/>
    <col min="12303" max="12548" width="9.33203125" style="1"/>
    <col min="12549" max="12549" width="18.33203125" style="1" customWidth="1"/>
    <col min="12550" max="12550" width="33.83203125" style="1" customWidth="1"/>
    <col min="12551" max="12551" width="0" style="1" hidden="1" customWidth="1"/>
    <col min="12552" max="12552" width="43.1640625" style="1" customWidth="1"/>
    <col min="12553" max="12553" width="44.1640625" style="1" customWidth="1"/>
    <col min="12554" max="12557" width="0" style="1" hidden="1" customWidth="1"/>
    <col min="12558" max="12558" width="37.5" style="1" customWidth="1"/>
    <col min="12559" max="12804" width="9.33203125" style="1"/>
    <col min="12805" max="12805" width="18.33203125" style="1" customWidth="1"/>
    <col min="12806" max="12806" width="33.83203125" style="1" customWidth="1"/>
    <col min="12807" max="12807" width="0" style="1" hidden="1" customWidth="1"/>
    <col min="12808" max="12808" width="43.1640625" style="1" customWidth="1"/>
    <col min="12809" max="12809" width="44.1640625" style="1" customWidth="1"/>
    <col min="12810" max="12813" width="0" style="1" hidden="1" customWidth="1"/>
    <col min="12814" max="12814" width="37.5" style="1" customWidth="1"/>
    <col min="12815" max="13060" width="9.33203125" style="1"/>
    <col min="13061" max="13061" width="18.33203125" style="1" customWidth="1"/>
    <col min="13062" max="13062" width="33.83203125" style="1" customWidth="1"/>
    <col min="13063" max="13063" width="0" style="1" hidden="1" customWidth="1"/>
    <col min="13064" max="13064" width="43.1640625" style="1" customWidth="1"/>
    <col min="13065" max="13065" width="44.1640625" style="1" customWidth="1"/>
    <col min="13066" max="13069" width="0" style="1" hidden="1" customWidth="1"/>
    <col min="13070" max="13070" width="37.5" style="1" customWidth="1"/>
    <col min="13071" max="13316" width="9.33203125" style="1"/>
    <col min="13317" max="13317" width="18.33203125" style="1" customWidth="1"/>
    <col min="13318" max="13318" width="33.83203125" style="1" customWidth="1"/>
    <col min="13319" max="13319" width="0" style="1" hidden="1" customWidth="1"/>
    <col min="13320" max="13320" width="43.1640625" style="1" customWidth="1"/>
    <col min="13321" max="13321" width="44.1640625" style="1" customWidth="1"/>
    <col min="13322" max="13325" width="0" style="1" hidden="1" customWidth="1"/>
    <col min="13326" max="13326" width="37.5" style="1" customWidth="1"/>
    <col min="13327" max="13572" width="9.33203125" style="1"/>
    <col min="13573" max="13573" width="18.33203125" style="1" customWidth="1"/>
    <col min="13574" max="13574" width="33.83203125" style="1" customWidth="1"/>
    <col min="13575" max="13575" width="0" style="1" hidden="1" customWidth="1"/>
    <col min="13576" max="13576" width="43.1640625" style="1" customWidth="1"/>
    <col min="13577" max="13577" width="44.1640625" style="1" customWidth="1"/>
    <col min="13578" max="13581" width="0" style="1" hidden="1" customWidth="1"/>
    <col min="13582" max="13582" width="37.5" style="1" customWidth="1"/>
    <col min="13583" max="13828" width="9.33203125" style="1"/>
    <col min="13829" max="13829" width="18.33203125" style="1" customWidth="1"/>
    <col min="13830" max="13830" width="33.83203125" style="1" customWidth="1"/>
    <col min="13831" max="13831" width="0" style="1" hidden="1" customWidth="1"/>
    <col min="13832" max="13832" width="43.1640625" style="1" customWidth="1"/>
    <col min="13833" max="13833" width="44.1640625" style="1" customWidth="1"/>
    <col min="13834" max="13837" width="0" style="1" hidden="1" customWidth="1"/>
    <col min="13838" max="13838" width="37.5" style="1" customWidth="1"/>
    <col min="13839" max="14084" width="9.33203125" style="1"/>
    <col min="14085" max="14085" width="18.33203125" style="1" customWidth="1"/>
    <col min="14086" max="14086" width="33.83203125" style="1" customWidth="1"/>
    <col min="14087" max="14087" width="0" style="1" hidden="1" customWidth="1"/>
    <col min="14088" max="14088" width="43.1640625" style="1" customWidth="1"/>
    <col min="14089" max="14089" width="44.1640625" style="1" customWidth="1"/>
    <col min="14090" max="14093" width="0" style="1" hidden="1" customWidth="1"/>
    <col min="14094" max="14094" width="37.5" style="1" customWidth="1"/>
    <col min="14095" max="14340" width="9.33203125" style="1"/>
    <col min="14341" max="14341" width="18.33203125" style="1" customWidth="1"/>
    <col min="14342" max="14342" width="33.83203125" style="1" customWidth="1"/>
    <col min="14343" max="14343" width="0" style="1" hidden="1" customWidth="1"/>
    <col min="14344" max="14344" width="43.1640625" style="1" customWidth="1"/>
    <col min="14345" max="14345" width="44.1640625" style="1" customWidth="1"/>
    <col min="14346" max="14349" width="0" style="1" hidden="1" customWidth="1"/>
    <col min="14350" max="14350" width="37.5" style="1" customWidth="1"/>
    <col min="14351" max="14596" width="9.33203125" style="1"/>
    <col min="14597" max="14597" width="18.33203125" style="1" customWidth="1"/>
    <col min="14598" max="14598" width="33.83203125" style="1" customWidth="1"/>
    <col min="14599" max="14599" width="0" style="1" hidden="1" customWidth="1"/>
    <col min="14600" max="14600" width="43.1640625" style="1" customWidth="1"/>
    <col min="14601" max="14601" width="44.1640625" style="1" customWidth="1"/>
    <col min="14602" max="14605" width="0" style="1" hidden="1" customWidth="1"/>
    <col min="14606" max="14606" width="37.5" style="1" customWidth="1"/>
    <col min="14607" max="14852" width="9.33203125" style="1"/>
    <col min="14853" max="14853" width="18.33203125" style="1" customWidth="1"/>
    <col min="14854" max="14854" width="33.83203125" style="1" customWidth="1"/>
    <col min="14855" max="14855" width="0" style="1" hidden="1" customWidth="1"/>
    <col min="14856" max="14856" width="43.1640625" style="1" customWidth="1"/>
    <col min="14857" max="14857" width="44.1640625" style="1" customWidth="1"/>
    <col min="14858" max="14861" width="0" style="1" hidden="1" customWidth="1"/>
    <col min="14862" max="14862" width="37.5" style="1" customWidth="1"/>
    <col min="14863" max="15108" width="9.33203125" style="1"/>
    <col min="15109" max="15109" width="18.33203125" style="1" customWidth="1"/>
    <col min="15110" max="15110" width="33.83203125" style="1" customWidth="1"/>
    <col min="15111" max="15111" width="0" style="1" hidden="1" customWidth="1"/>
    <col min="15112" max="15112" width="43.1640625" style="1" customWidth="1"/>
    <col min="15113" max="15113" width="44.1640625" style="1" customWidth="1"/>
    <col min="15114" max="15117" width="0" style="1" hidden="1" customWidth="1"/>
    <col min="15118" max="15118" width="37.5" style="1" customWidth="1"/>
    <col min="15119" max="15364" width="9.33203125" style="1"/>
    <col min="15365" max="15365" width="18.33203125" style="1" customWidth="1"/>
    <col min="15366" max="15366" width="33.83203125" style="1" customWidth="1"/>
    <col min="15367" max="15367" width="0" style="1" hidden="1" customWidth="1"/>
    <col min="15368" max="15368" width="43.1640625" style="1" customWidth="1"/>
    <col min="15369" max="15369" width="44.1640625" style="1" customWidth="1"/>
    <col min="15370" max="15373" width="0" style="1" hidden="1" customWidth="1"/>
    <col min="15374" max="15374" width="37.5" style="1" customWidth="1"/>
    <col min="15375" max="15620" width="9.33203125" style="1"/>
    <col min="15621" max="15621" width="18.33203125" style="1" customWidth="1"/>
    <col min="15622" max="15622" width="33.83203125" style="1" customWidth="1"/>
    <col min="15623" max="15623" width="0" style="1" hidden="1" customWidth="1"/>
    <col min="15624" max="15624" width="43.1640625" style="1" customWidth="1"/>
    <col min="15625" max="15625" width="44.1640625" style="1" customWidth="1"/>
    <col min="15626" max="15629" width="0" style="1" hidden="1" customWidth="1"/>
    <col min="15630" max="15630" width="37.5" style="1" customWidth="1"/>
    <col min="15631" max="15876" width="9.33203125" style="1"/>
    <col min="15877" max="15877" width="18.33203125" style="1" customWidth="1"/>
    <col min="15878" max="15878" width="33.83203125" style="1" customWidth="1"/>
    <col min="15879" max="15879" width="0" style="1" hidden="1" customWidth="1"/>
    <col min="15880" max="15880" width="43.1640625" style="1" customWidth="1"/>
    <col min="15881" max="15881" width="44.1640625" style="1" customWidth="1"/>
    <col min="15882" max="15885" width="0" style="1" hidden="1" customWidth="1"/>
    <col min="15886" max="15886" width="37.5" style="1" customWidth="1"/>
    <col min="15887" max="16132" width="9.33203125" style="1"/>
    <col min="16133" max="16133" width="18.33203125" style="1" customWidth="1"/>
    <col min="16134" max="16134" width="33.83203125" style="1" customWidth="1"/>
    <col min="16135" max="16135" width="0" style="1" hidden="1" customWidth="1"/>
    <col min="16136" max="16136" width="43.1640625" style="1" customWidth="1"/>
    <col min="16137" max="16137" width="44.1640625" style="1" customWidth="1"/>
    <col min="16138" max="16141" width="0" style="1" hidden="1" customWidth="1"/>
    <col min="16142" max="16142" width="37.5" style="1" customWidth="1"/>
    <col min="16143" max="16384" width="9.33203125" style="1"/>
  </cols>
  <sheetData>
    <row r="1" spans="1:22" ht="41.25" customHeight="1">
      <c r="D1" s="2"/>
      <c r="E1" s="3"/>
      <c r="F1" s="3"/>
      <c r="G1" s="4"/>
      <c r="H1" s="2"/>
      <c r="I1" s="2"/>
      <c r="J1" s="3"/>
      <c r="K1" s="5"/>
      <c r="L1" s="5"/>
      <c r="M1" s="5"/>
      <c r="N1" s="6"/>
      <c r="R1" s="7" t="s">
        <v>0</v>
      </c>
      <c r="S1" s="7"/>
      <c r="T1" s="7"/>
      <c r="U1" s="7"/>
      <c r="V1" s="7"/>
    </row>
    <row r="2" spans="1:22" ht="15" customHeight="1">
      <c r="D2" s="5"/>
      <c r="E2" s="8"/>
      <c r="F2" s="8"/>
      <c r="G2" s="9"/>
      <c r="H2" s="5"/>
      <c r="I2" s="5"/>
      <c r="J2" s="8"/>
      <c r="K2" s="5"/>
      <c r="L2" s="5"/>
      <c r="M2" s="5"/>
      <c r="R2" s="11" t="s">
        <v>1</v>
      </c>
      <c r="T2" s="1" t="s">
        <v>2</v>
      </c>
    </row>
    <row r="3" spans="1:22" ht="18.75" customHeight="1">
      <c r="D3" s="5"/>
      <c r="E3" s="8"/>
      <c r="F3" s="8"/>
      <c r="G3" s="9"/>
      <c r="H3" s="5"/>
      <c r="I3" s="5"/>
      <c r="J3" s="8"/>
      <c r="K3" s="5"/>
      <c r="L3" s="5"/>
      <c r="M3" s="5"/>
      <c r="N3" s="1"/>
      <c r="R3" s="8"/>
      <c r="T3" s="1" t="s">
        <v>3</v>
      </c>
    </row>
    <row r="4" spans="1:22" ht="13.9" customHeight="1">
      <c r="D4" s="5"/>
      <c r="E4" s="5"/>
      <c r="F4" s="5"/>
      <c r="G4" s="9"/>
      <c r="H4" s="5"/>
      <c r="I4" s="5"/>
      <c r="J4" s="5"/>
      <c r="K4" s="5"/>
      <c r="L4" s="5"/>
      <c r="M4" s="5"/>
    </row>
    <row r="5" spans="1:22" ht="27" customHeight="1">
      <c r="A5" s="12" t="s">
        <v>4</v>
      </c>
      <c r="B5" s="12"/>
      <c r="C5" s="12"/>
      <c r="D5" s="12"/>
      <c r="E5" s="12"/>
      <c r="F5" s="12"/>
      <c r="G5" s="12"/>
      <c r="H5" s="12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ht="21" customHeight="1">
      <c r="B6" s="14" t="s">
        <v>5</v>
      </c>
      <c r="V6" s="15" t="s">
        <v>6</v>
      </c>
    </row>
    <row r="7" spans="1:22" ht="21" customHeight="1">
      <c r="B7" s="16" t="s">
        <v>7</v>
      </c>
      <c r="V7" s="15"/>
    </row>
    <row r="8" spans="1:22" ht="30" customHeight="1">
      <c r="A8" s="17" t="s">
        <v>8</v>
      </c>
      <c r="B8" s="17" t="s">
        <v>9</v>
      </c>
      <c r="C8" s="18" t="s">
        <v>10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  <c r="O8" s="18" t="s">
        <v>11</v>
      </c>
      <c r="P8" s="19"/>
      <c r="Q8" s="19"/>
      <c r="R8" s="19"/>
      <c r="S8" s="19"/>
      <c r="T8" s="19"/>
      <c r="U8" s="19"/>
      <c r="V8" s="20"/>
    </row>
    <row r="9" spans="1:22" ht="24" customHeight="1">
      <c r="A9" s="21"/>
      <c r="B9" s="21"/>
      <c r="C9" s="22" t="s">
        <v>12</v>
      </c>
      <c r="D9" s="23" t="s">
        <v>13</v>
      </c>
      <c r="E9" s="24"/>
      <c r="F9" s="24"/>
      <c r="G9" s="24"/>
      <c r="H9" s="24"/>
      <c r="I9" s="24"/>
      <c r="J9" s="25"/>
      <c r="K9" s="26"/>
      <c r="L9" s="27"/>
      <c r="M9" s="27"/>
      <c r="N9" s="28" t="s">
        <v>14</v>
      </c>
      <c r="O9" s="29" t="s">
        <v>12</v>
      </c>
      <c r="P9" s="30"/>
      <c r="Q9" s="31"/>
      <c r="R9" s="23" t="s">
        <v>15</v>
      </c>
      <c r="S9" s="24"/>
      <c r="T9" s="24"/>
      <c r="U9" s="20"/>
      <c r="V9" s="32" t="s">
        <v>14</v>
      </c>
    </row>
    <row r="10" spans="1:22" ht="23.25" customHeight="1">
      <c r="A10" s="21"/>
      <c r="B10" s="21"/>
      <c r="C10" s="33"/>
      <c r="D10" s="29" t="s">
        <v>16</v>
      </c>
      <c r="E10" s="30"/>
      <c r="F10" s="30"/>
      <c r="G10" s="30"/>
      <c r="H10" s="30"/>
      <c r="I10" s="30"/>
      <c r="J10" s="31"/>
      <c r="K10" s="34" t="s">
        <v>17</v>
      </c>
      <c r="L10" s="35"/>
      <c r="M10" s="34"/>
      <c r="N10" s="36"/>
      <c r="O10" s="37"/>
      <c r="P10" s="38"/>
      <c r="Q10" s="39"/>
      <c r="R10" s="22" t="s">
        <v>18</v>
      </c>
      <c r="S10" s="29" t="s">
        <v>17</v>
      </c>
      <c r="T10" s="30"/>
      <c r="U10" s="31"/>
      <c r="V10" s="40"/>
    </row>
    <row r="11" spans="1:22" ht="2.25" customHeight="1">
      <c r="A11" s="21"/>
      <c r="B11" s="21"/>
      <c r="C11" s="41"/>
      <c r="D11" s="42"/>
      <c r="E11" s="43"/>
      <c r="F11" s="43"/>
      <c r="G11" s="43"/>
      <c r="H11" s="43"/>
      <c r="I11" s="43"/>
      <c r="J11" s="44"/>
      <c r="K11" s="34"/>
      <c r="L11" s="45"/>
      <c r="M11" s="46"/>
      <c r="N11" s="36"/>
      <c r="O11" s="42"/>
      <c r="P11" s="43"/>
      <c r="Q11" s="44"/>
      <c r="R11" s="41"/>
      <c r="S11" s="42"/>
      <c r="T11" s="43"/>
      <c r="U11" s="44"/>
      <c r="V11" s="40"/>
    </row>
    <row r="12" spans="1:22" ht="36.75" customHeight="1">
      <c r="A12" s="21"/>
      <c r="B12" s="21"/>
      <c r="C12" s="47" t="s">
        <v>19</v>
      </c>
      <c r="D12" s="48"/>
      <c r="E12" s="48"/>
      <c r="F12" s="48"/>
      <c r="G12" s="48"/>
      <c r="H12" s="48"/>
      <c r="I12" s="48"/>
      <c r="J12" s="48"/>
      <c r="K12" s="49"/>
      <c r="L12" s="46"/>
      <c r="M12" s="46"/>
      <c r="N12" s="36"/>
      <c r="O12" s="47" t="s">
        <v>19</v>
      </c>
      <c r="P12" s="50"/>
      <c r="Q12" s="50"/>
      <c r="R12" s="50"/>
      <c r="S12" s="50"/>
      <c r="T12" s="50"/>
      <c r="U12" s="51"/>
      <c r="V12" s="40"/>
    </row>
    <row r="13" spans="1:22" ht="45.75" customHeight="1">
      <c r="A13" s="21"/>
      <c r="B13" s="21"/>
      <c r="C13" s="52" t="s">
        <v>20</v>
      </c>
      <c r="D13" s="53" t="s">
        <v>21</v>
      </c>
      <c r="E13" s="54" t="s">
        <v>22</v>
      </c>
      <c r="F13" s="55"/>
      <c r="G13" s="56"/>
      <c r="H13" s="52" t="s">
        <v>23</v>
      </c>
      <c r="I13" s="52"/>
      <c r="J13" s="52" t="s">
        <v>24</v>
      </c>
      <c r="K13" s="57"/>
      <c r="L13" s="57"/>
      <c r="M13" s="57"/>
      <c r="N13" s="36"/>
      <c r="O13" s="58"/>
      <c r="P13" s="58"/>
      <c r="Q13" s="58"/>
      <c r="R13" s="59" t="s">
        <v>25</v>
      </c>
      <c r="S13" s="58"/>
      <c r="T13" s="58"/>
      <c r="U13" s="58"/>
      <c r="V13" s="40"/>
    </row>
    <row r="14" spans="1:22" ht="14.25" customHeight="1">
      <c r="A14" s="21"/>
      <c r="B14" s="21"/>
      <c r="C14" s="60"/>
      <c r="D14" s="61" t="s">
        <v>26</v>
      </c>
      <c r="E14" s="62" t="s">
        <v>27</v>
      </c>
      <c r="F14" s="54" t="s">
        <v>28</v>
      </c>
      <c r="G14" s="56"/>
      <c r="H14" s="60"/>
      <c r="I14" s="60"/>
      <c r="J14" s="60"/>
      <c r="K14" s="57"/>
      <c r="L14" s="57"/>
      <c r="M14" s="57"/>
      <c r="N14" s="36"/>
      <c r="O14" s="58"/>
      <c r="P14" s="58"/>
      <c r="Q14" s="58"/>
      <c r="R14" s="63"/>
      <c r="S14" s="58"/>
      <c r="T14" s="58"/>
      <c r="U14" s="58"/>
      <c r="V14" s="40"/>
    </row>
    <row r="15" spans="1:22" ht="44.25" customHeight="1">
      <c r="A15" s="64"/>
      <c r="B15" s="21"/>
      <c r="C15" s="60"/>
      <c r="D15" s="65"/>
      <c r="E15" s="66"/>
      <c r="F15" s="67" t="s">
        <v>29</v>
      </c>
      <c r="G15" s="67" t="s">
        <v>30</v>
      </c>
      <c r="H15" s="68"/>
      <c r="I15" s="68"/>
      <c r="J15" s="68"/>
      <c r="K15" s="57"/>
      <c r="L15" s="57"/>
      <c r="M15" s="57"/>
      <c r="N15" s="69"/>
      <c r="O15" s="58"/>
      <c r="P15" s="58"/>
      <c r="Q15" s="58"/>
      <c r="R15" s="41"/>
      <c r="S15" s="58"/>
      <c r="T15" s="58"/>
      <c r="U15" s="58"/>
      <c r="V15" s="70"/>
    </row>
    <row r="16" spans="1:22" s="76" customFormat="1" ht="18.75" customHeight="1">
      <c r="A16" s="71">
        <v>1</v>
      </c>
      <c r="B16" s="72">
        <v>2</v>
      </c>
      <c r="C16" s="73">
        <v>3</v>
      </c>
      <c r="D16" s="74">
        <v>4</v>
      </c>
      <c r="E16" s="75">
        <v>5</v>
      </c>
      <c r="F16" s="75">
        <v>6</v>
      </c>
      <c r="G16" s="75">
        <v>7</v>
      </c>
      <c r="H16" s="75">
        <v>8</v>
      </c>
      <c r="I16" s="75">
        <v>8</v>
      </c>
      <c r="J16" s="75">
        <v>9</v>
      </c>
      <c r="K16" s="75"/>
      <c r="L16" s="75"/>
      <c r="M16" s="75">
        <v>13</v>
      </c>
      <c r="N16" s="71">
        <v>10</v>
      </c>
      <c r="O16" s="71">
        <v>10</v>
      </c>
      <c r="P16" s="71">
        <v>11</v>
      </c>
      <c r="Q16" s="71">
        <v>14</v>
      </c>
      <c r="R16" s="71">
        <v>11</v>
      </c>
      <c r="S16" s="71">
        <v>14</v>
      </c>
      <c r="T16" s="71">
        <v>15</v>
      </c>
      <c r="U16" s="71">
        <v>15</v>
      </c>
      <c r="V16" s="71">
        <v>12</v>
      </c>
    </row>
    <row r="17" spans="1:22" ht="24.75" customHeight="1">
      <c r="A17" s="77" t="s">
        <v>31</v>
      </c>
      <c r="B17" s="78" t="s">
        <v>32</v>
      </c>
      <c r="C17" s="79">
        <v>23936700</v>
      </c>
      <c r="D17" s="80">
        <v>1525400</v>
      </c>
      <c r="E17" s="81">
        <f>SUM(F17:G17)</f>
        <v>944200</v>
      </c>
      <c r="F17" s="81">
        <v>620900</v>
      </c>
      <c r="G17" s="81">
        <v>323300</v>
      </c>
      <c r="H17" s="81">
        <v>421000</v>
      </c>
      <c r="I17" s="81"/>
      <c r="J17" s="81">
        <v>30800</v>
      </c>
      <c r="K17" s="81">
        <v>30300</v>
      </c>
      <c r="L17" s="81"/>
      <c r="M17" s="81"/>
      <c r="N17" s="81">
        <f>J17+H17+E17+D17+C17</f>
        <v>26858100</v>
      </c>
      <c r="O17" s="82"/>
      <c r="P17" s="82"/>
      <c r="Q17" s="82"/>
      <c r="R17" s="82"/>
      <c r="S17" s="82"/>
      <c r="T17" s="82"/>
      <c r="U17" s="82"/>
      <c r="V17" s="83"/>
    </row>
    <row r="18" spans="1:22" ht="27" customHeight="1">
      <c r="A18" s="84" t="s">
        <v>33</v>
      </c>
      <c r="B18" s="85" t="s">
        <v>34</v>
      </c>
      <c r="C18" s="86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7"/>
      <c r="P18" s="87"/>
      <c r="Q18" s="87"/>
      <c r="R18" s="83">
        <v>16304400</v>
      </c>
      <c r="S18" s="83"/>
      <c r="T18" s="83"/>
      <c r="U18" s="83"/>
      <c r="V18" s="83">
        <f>SUM(R18:U18)</f>
        <v>16304400</v>
      </c>
    </row>
    <row r="19" spans="1:22" ht="18.75" hidden="1" customHeight="1">
      <c r="A19" s="88"/>
      <c r="B19" s="89"/>
      <c r="C19" s="90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2"/>
      <c r="P19" s="92"/>
      <c r="Q19" s="92"/>
      <c r="R19" s="88"/>
      <c r="S19" s="88"/>
      <c r="T19" s="88"/>
      <c r="U19" s="88"/>
      <c r="V19" s="88"/>
    </row>
    <row r="20" spans="1:22" ht="18.75" hidden="1" customHeight="1">
      <c r="A20" s="88"/>
      <c r="B20" s="89"/>
      <c r="C20" s="90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2"/>
      <c r="P20" s="92"/>
      <c r="Q20" s="92"/>
      <c r="R20" s="88"/>
      <c r="S20" s="88"/>
      <c r="T20" s="88"/>
      <c r="U20" s="88"/>
      <c r="V20" s="88"/>
    </row>
    <row r="21" spans="1:22" ht="18.75" hidden="1" customHeight="1">
      <c r="A21" s="88"/>
      <c r="B21" s="89"/>
      <c r="C21" s="90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2"/>
      <c r="P21" s="92"/>
      <c r="Q21" s="92"/>
      <c r="R21" s="88"/>
      <c r="S21" s="88"/>
      <c r="T21" s="88"/>
      <c r="U21" s="88"/>
      <c r="V21" s="88"/>
    </row>
    <row r="22" spans="1:22" ht="18.75" hidden="1" customHeight="1">
      <c r="A22" s="88"/>
      <c r="B22" s="89"/>
      <c r="C22" s="90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2"/>
      <c r="P22" s="92"/>
      <c r="Q22" s="92"/>
      <c r="R22" s="88"/>
      <c r="S22" s="88"/>
      <c r="T22" s="88"/>
      <c r="U22" s="88"/>
      <c r="V22" s="88"/>
    </row>
    <row r="23" spans="1:22" ht="18.75" hidden="1" customHeight="1">
      <c r="A23" s="88"/>
      <c r="B23" s="89"/>
      <c r="C23" s="90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2"/>
      <c r="P23" s="92"/>
      <c r="Q23" s="92"/>
      <c r="R23" s="88"/>
      <c r="S23" s="88"/>
      <c r="T23" s="88"/>
      <c r="U23" s="88"/>
      <c r="V23" s="88"/>
    </row>
    <row r="24" spans="1:22" ht="18.75" hidden="1" customHeight="1">
      <c r="A24" s="88"/>
      <c r="B24" s="89"/>
      <c r="C24" s="90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2"/>
      <c r="P24" s="92"/>
      <c r="Q24" s="92"/>
      <c r="R24" s="88"/>
      <c r="S24" s="88"/>
      <c r="T24" s="88"/>
      <c r="U24" s="88"/>
      <c r="V24" s="88"/>
    </row>
    <row r="25" spans="1:22" ht="18.75" hidden="1" customHeight="1">
      <c r="A25" s="88"/>
      <c r="B25" s="89"/>
      <c r="C25" s="90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2"/>
      <c r="P25" s="92"/>
      <c r="Q25" s="92"/>
      <c r="R25" s="88"/>
      <c r="S25" s="88"/>
      <c r="T25" s="88"/>
      <c r="U25" s="88"/>
      <c r="V25" s="88"/>
    </row>
    <row r="26" spans="1:22" ht="18.75" hidden="1" customHeight="1">
      <c r="A26" s="88"/>
      <c r="B26" s="89"/>
      <c r="C26" s="90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2"/>
      <c r="P26" s="92"/>
      <c r="Q26" s="92"/>
      <c r="R26" s="88"/>
      <c r="S26" s="88"/>
      <c r="T26" s="88"/>
      <c r="U26" s="88"/>
      <c r="V26" s="88"/>
    </row>
    <row r="27" spans="1:22" ht="18.75" hidden="1" customHeight="1">
      <c r="A27" s="88"/>
      <c r="B27" s="89"/>
      <c r="C27" s="90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2"/>
      <c r="P27" s="92"/>
      <c r="Q27" s="92"/>
      <c r="R27" s="88"/>
      <c r="S27" s="88"/>
      <c r="T27" s="88"/>
      <c r="U27" s="88"/>
      <c r="V27" s="88"/>
    </row>
    <row r="28" spans="1:22" ht="18.75" hidden="1" customHeight="1">
      <c r="A28" s="88"/>
      <c r="B28" s="89"/>
      <c r="C28" s="90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2"/>
      <c r="P28" s="92"/>
      <c r="Q28" s="92"/>
      <c r="R28" s="88"/>
      <c r="S28" s="88"/>
      <c r="T28" s="88"/>
      <c r="U28" s="88"/>
      <c r="V28" s="88"/>
    </row>
    <row r="29" spans="1:22" ht="18.75" hidden="1" customHeight="1">
      <c r="A29" s="88"/>
      <c r="B29" s="89"/>
      <c r="C29" s="90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2"/>
      <c r="P29" s="92"/>
      <c r="Q29" s="92"/>
      <c r="R29" s="88"/>
      <c r="S29" s="88"/>
      <c r="T29" s="88"/>
      <c r="U29" s="88"/>
      <c r="V29" s="88"/>
    </row>
    <row r="30" spans="1:22" ht="18.75" hidden="1" customHeight="1">
      <c r="A30" s="88"/>
      <c r="B30" s="89"/>
      <c r="C30" s="90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2"/>
      <c r="P30" s="92"/>
      <c r="Q30" s="92"/>
      <c r="R30" s="88"/>
      <c r="S30" s="88"/>
      <c r="T30" s="88"/>
      <c r="U30" s="88"/>
      <c r="V30" s="88"/>
    </row>
    <row r="31" spans="1:22" ht="18.75" hidden="1" customHeight="1">
      <c r="A31" s="88"/>
      <c r="B31" s="89"/>
      <c r="C31" s="90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2"/>
      <c r="P31" s="92"/>
      <c r="Q31" s="92"/>
      <c r="R31" s="88"/>
      <c r="S31" s="88"/>
      <c r="T31" s="88"/>
      <c r="U31" s="88"/>
      <c r="V31" s="88"/>
    </row>
    <row r="32" spans="1:22" ht="18.75" hidden="1" customHeight="1">
      <c r="A32" s="88"/>
      <c r="B32" s="89"/>
      <c r="C32" s="90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2"/>
      <c r="P32" s="92"/>
      <c r="Q32" s="92"/>
      <c r="R32" s="88"/>
      <c r="S32" s="88"/>
      <c r="T32" s="88"/>
      <c r="U32" s="88"/>
      <c r="V32" s="88"/>
    </row>
    <row r="33" spans="1:22" ht="18.75" hidden="1" customHeight="1">
      <c r="A33" s="88"/>
      <c r="B33" s="89"/>
      <c r="C33" s="90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2"/>
      <c r="P33" s="92"/>
      <c r="Q33" s="92"/>
      <c r="R33" s="88"/>
      <c r="S33" s="88"/>
      <c r="T33" s="88"/>
      <c r="U33" s="88"/>
      <c r="V33" s="88"/>
    </row>
    <row r="34" spans="1:22" ht="18.75" hidden="1" customHeight="1">
      <c r="A34" s="88"/>
      <c r="B34" s="89"/>
      <c r="C34" s="90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2"/>
      <c r="P34" s="92"/>
      <c r="Q34" s="92"/>
      <c r="R34" s="88"/>
      <c r="S34" s="88"/>
      <c r="T34" s="88"/>
      <c r="U34" s="88"/>
      <c r="V34" s="88"/>
    </row>
    <row r="35" spans="1:22" ht="18.75" hidden="1" customHeight="1">
      <c r="A35" s="88"/>
      <c r="B35" s="89"/>
      <c r="C35" s="90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2"/>
      <c r="P35" s="92"/>
      <c r="Q35" s="92"/>
      <c r="R35" s="88"/>
      <c r="S35" s="88"/>
      <c r="T35" s="88"/>
      <c r="U35" s="88"/>
      <c r="V35" s="88"/>
    </row>
    <row r="36" spans="1:22" ht="18.75" hidden="1" customHeight="1">
      <c r="A36" s="88"/>
      <c r="B36" s="89"/>
      <c r="C36" s="90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2"/>
      <c r="P36" s="92"/>
      <c r="Q36" s="92"/>
      <c r="R36" s="88"/>
      <c r="S36" s="88"/>
      <c r="T36" s="88"/>
      <c r="U36" s="88"/>
      <c r="V36" s="88"/>
    </row>
    <row r="37" spans="1:22" ht="18.75" hidden="1" customHeight="1">
      <c r="A37" s="88"/>
      <c r="B37" s="89"/>
      <c r="C37" s="90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2"/>
      <c r="P37" s="92"/>
      <c r="Q37" s="92"/>
      <c r="R37" s="88"/>
      <c r="S37" s="88"/>
      <c r="T37" s="88"/>
      <c r="U37" s="88"/>
      <c r="V37" s="88"/>
    </row>
    <row r="38" spans="1:22" ht="18.75" hidden="1" customHeight="1">
      <c r="A38" s="93"/>
      <c r="B38" s="94"/>
      <c r="C38" s="90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2"/>
      <c r="P38" s="92"/>
      <c r="Q38" s="92"/>
      <c r="R38" s="88"/>
      <c r="S38" s="88"/>
      <c r="T38" s="88"/>
      <c r="U38" s="88"/>
      <c r="V38" s="88"/>
    </row>
    <row r="39" spans="1:22" ht="18.75" hidden="1" customHeight="1">
      <c r="A39" s="88"/>
      <c r="B39" s="89"/>
      <c r="C39" s="90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2"/>
      <c r="P39" s="92"/>
      <c r="Q39" s="92"/>
      <c r="R39" s="88"/>
      <c r="S39" s="88"/>
      <c r="T39" s="88"/>
      <c r="U39" s="88"/>
      <c r="V39" s="88"/>
    </row>
    <row r="40" spans="1:22" ht="18.75" hidden="1" customHeight="1">
      <c r="A40" s="88"/>
      <c r="B40" s="89"/>
      <c r="C40" s="90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2"/>
      <c r="P40" s="92"/>
      <c r="Q40" s="92"/>
      <c r="R40" s="88"/>
      <c r="S40" s="88"/>
      <c r="T40" s="88"/>
      <c r="U40" s="88"/>
      <c r="V40" s="88"/>
    </row>
    <row r="41" spans="1:22" ht="18.75" hidden="1" customHeight="1">
      <c r="A41" s="88"/>
      <c r="B41" s="89"/>
      <c r="C41" s="90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2"/>
      <c r="P41" s="92"/>
      <c r="Q41" s="92"/>
      <c r="R41" s="88"/>
      <c r="S41" s="88"/>
      <c r="T41" s="88"/>
      <c r="U41" s="88"/>
      <c r="V41" s="88"/>
    </row>
    <row r="42" spans="1:22" ht="27" hidden="1" customHeight="1">
      <c r="R42" s="95"/>
      <c r="S42" s="95"/>
      <c r="T42" s="95"/>
      <c r="U42" s="95"/>
      <c r="V42" s="95"/>
    </row>
    <row r="43" spans="1:22" ht="21" hidden="1" customHeight="1">
      <c r="A43" s="96"/>
      <c r="B43" s="97"/>
      <c r="C43" s="98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2"/>
      <c r="P43" s="92"/>
      <c r="Q43" s="92"/>
      <c r="R43" s="99"/>
      <c r="S43" s="99"/>
      <c r="T43" s="99"/>
      <c r="U43" s="99"/>
      <c r="V43" s="99"/>
    </row>
    <row r="44" spans="1:22" ht="30" customHeight="1">
      <c r="A44" s="100" t="s">
        <v>35</v>
      </c>
      <c r="B44" s="100"/>
      <c r="C44" s="101">
        <f>SUM(C17:C18)</f>
        <v>23936700</v>
      </c>
      <c r="D44" s="101">
        <f t="shared" ref="D44:V44" si="0">SUM(D17:D18)</f>
        <v>1525400</v>
      </c>
      <c r="E44" s="101">
        <f t="shared" si="0"/>
        <v>944200</v>
      </c>
      <c r="F44" s="101">
        <f t="shared" si="0"/>
        <v>620900</v>
      </c>
      <c r="G44" s="101">
        <f t="shared" si="0"/>
        <v>323300</v>
      </c>
      <c r="H44" s="101">
        <f t="shared" si="0"/>
        <v>421000</v>
      </c>
      <c r="I44" s="101">
        <f t="shared" si="0"/>
        <v>0</v>
      </c>
      <c r="J44" s="101">
        <f t="shared" si="0"/>
        <v>30800</v>
      </c>
      <c r="K44" s="101">
        <f t="shared" si="0"/>
        <v>30300</v>
      </c>
      <c r="L44" s="101">
        <f t="shared" si="0"/>
        <v>0</v>
      </c>
      <c r="M44" s="101">
        <f t="shared" si="0"/>
        <v>0</v>
      </c>
      <c r="N44" s="101">
        <f t="shared" si="0"/>
        <v>26858100</v>
      </c>
      <c r="O44" s="101">
        <f t="shared" si="0"/>
        <v>0</v>
      </c>
      <c r="P44" s="101">
        <f t="shared" si="0"/>
        <v>0</v>
      </c>
      <c r="Q44" s="101">
        <f t="shared" si="0"/>
        <v>0</v>
      </c>
      <c r="R44" s="101">
        <f t="shared" si="0"/>
        <v>16304400</v>
      </c>
      <c r="S44" s="101">
        <f t="shared" si="0"/>
        <v>0</v>
      </c>
      <c r="T44" s="101">
        <f t="shared" si="0"/>
        <v>0</v>
      </c>
      <c r="U44" s="101">
        <f t="shared" si="0"/>
        <v>0</v>
      </c>
      <c r="V44" s="101">
        <f t="shared" si="0"/>
        <v>16304400</v>
      </c>
    </row>
    <row r="45" spans="1:22" ht="18.75">
      <c r="A45" s="102"/>
      <c r="B45" s="103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4"/>
    </row>
    <row r="46" spans="1:22" ht="18.75">
      <c r="A46" s="105"/>
      <c r="B46" s="106"/>
      <c r="C46" s="106"/>
      <c r="D46" s="107"/>
      <c r="E46" s="107"/>
      <c r="F46" s="107"/>
      <c r="G46" s="107"/>
      <c r="H46" s="107"/>
      <c r="I46" s="107"/>
      <c r="J46" s="107"/>
      <c r="K46" s="107"/>
      <c r="L46" s="102"/>
      <c r="M46" s="102"/>
      <c r="N46" s="108"/>
    </row>
    <row r="47" spans="1:22" ht="18.75">
      <c r="A47" s="107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8"/>
    </row>
    <row r="48" spans="1:22">
      <c r="A48" s="102"/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4"/>
    </row>
    <row r="49" spans="1:14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4"/>
    </row>
  </sheetData>
  <mergeCells count="27">
    <mergeCell ref="A44:B44"/>
    <mergeCell ref="I13:I15"/>
    <mergeCell ref="J13:J15"/>
    <mergeCell ref="R13:R15"/>
    <mergeCell ref="D14:D15"/>
    <mergeCell ref="E14:E15"/>
    <mergeCell ref="F14:G14"/>
    <mergeCell ref="R9:U9"/>
    <mergeCell ref="V9:V15"/>
    <mergeCell ref="D10:J11"/>
    <mergeCell ref="R10:R11"/>
    <mergeCell ref="S10:U11"/>
    <mergeCell ref="C12:J12"/>
    <mergeCell ref="O12:U12"/>
    <mergeCell ref="C13:C15"/>
    <mergeCell ref="E13:G13"/>
    <mergeCell ref="H13:H15"/>
    <mergeCell ref="R1:V1"/>
    <mergeCell ref="A5:H5"/>
    <mergeCell ref="A8:A15"/>
    <mergeCell ref="B8:B15"/>
    <mergeCell ref="C8:N8"/>
    <mergeCell ref="O8:V8"/>
    <mergeCell ref="C9:C11"/>
    <mergeCell ref="D9:J9"/>
    <mergeCell ref="N9:N15"/>
    <mergeCell ref="O9:Q11"/>
  </mergeCells>
  <pageMargins left="0.19685039370078741" right="0.19685039370078741" top="0.42" bottom="0.27559055118110237" header="0.27559055118110237" footer="0.19685039370078741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дод 1 дох</vt:lpstr>
      <vt:lpstr>дод 2 джерела</vt:lpstr>
      <vt:lpstr>дод 3</vt:lpstr>
      <vt:lpstr>дод 4</vt:lpstr>
      <vt:lpstr>дод 5 трансф</vt:lpstr>
      <vt:lpstr>'дод 1 дох'!Заголовки_для_печати</vt:lpstr>
      <vt:lpstr>'дод 3'!Заголовки_для_печати</vt:lpstr>
      <vt:lpstr>'дод 5 трансф'!Заголовки_для_печати</vt:lpstr>
      <vt:lpstr>'дод 5 трансф'!Область_печати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2020-01-10T10:41:20Z</dcterms:created>
  <dcterms:modified xsi:type="dcterms:W3CDTF">2020-01-10T10:54:36Z</dcterms:modified>
</cp:coreProperties>
</file>